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6"/>
  </bookViews>
  <sheets>
    <sheet name="I str tytułowa" sheetId="1" r:id="rId1"/>
    <sheet name="II porównanie wartości" sheetId="2" r:id="rId2"/>
    <sheet name="III zabudowane" sheetId="3" r:id="rId3"/>
    <sheet name="IV nie zabudowane" sheetId="4" r:id="rId4"/>
    <sheet name="V udziały w NW" sheetId="5" r:id="rId5"/>
    <sheet name="VI wodociągi" sheetId="6" r:id="rId6"/>
    <sheet name="VII drogi" sheetId="7" r:id="rId7"/>
    <sheet name="VIII użytkowanie i udziały" sheetId="8" r:id="rId8"/>
    <sheet name="IX inf zmiany zabudowane" sheetId="9" r:id="rId9"/>
    <sheet name="X info zmiany nie zabudowane" sheetId="10" r:id="rId10"/>
    <sheet name="XI info zmiany wodociągi, drogi" sheetId="11" r:id="rId11"/>
    <sheet name="XII info nabyte" sheetId="12" r:id="rId12"/>
    <sheet name="XIII info zbyte" sheetId="13" r:id="rId13"/>
    <sheet name="XIV zestawienie gruntów wykres" sheetId="14" r:id="rId14"/>
    <sheet name="XV dochody" sheetId="15" r:id="rId15"/>
    <sheet name="XVI zdarzenia - wytworzone" sheetId="16" r:id="rId16"/>
    <sheet name="XVII inne informacje" sheetId="17" r:id="rId17"/>
  </sheets>
  <definedNames>
    <definedName name="_xlnm.Print_Area" localSheetId="3">'IV nie zabudowane'!$B$1:$G$306</definedName>
  </definedNames>
  <calcPr fullCalcOnLoad="1"/>
</workbook>
</file>

<file path=xl/sharedStrings.xml><?xml version="1.0" encoding="utf-8"?>
<sst xmlns="http://schemas.openxmlformats.org/spreadsheetml/2006/main" count="2088" uniqueCount="1333">
  <si>
    <t xml:space="preserve">INFORMACJA
O STANIE MIENIA KOMUNALNEGO
GMINY ORNONTOWICE
ZA ROK 2018
</t>
  </si>
  <si>
    <t>WEDŁUG STANU NA DZIEŃ 31.12.2018 ROKU</t>
  </si>
  <si>
    <t>Informacja obejmuje okres od dnia
 01.01.2018r. do dnia 31.12.2018r.</t>
  </si>
  <si>
    <t xml:space="preserve">Zgodnie z definicją zawartą w art. 44 kodeksu cywilnego mienie stanowią własność i inne prawa majątkowe przysługujące danemu podmiotowi. </t>
  </si>
  <si>
    <t xml:space="preserve">Niniejsza informacja o stanie mienia komunalnego Gminy Ornontowice sporządzona została w oparciu o analityczną 
i syntetyczną ewidencję środków trwałych prowadzoną przez urząd oraz jednostki budżetowe. Ponadto dane zawarte 
w informacji zgodne są z prowadzoną przez Starostę Powiatu Mikołowskiego „Ewidencją Gruntów i Budynków”. 
</t>
  </si>
  <si>
    <t xml:space="preserve">Na podstawie art. 267 ustawy o finansach publicznych z 2009 roku (DZ.U. z 2017 poz. 2077 z późn. zm.) informacja o stanie mienia komunalnego, zawiera: </t>
  </si>
  <si>
    <t>I. Dane dotyczące przysługujących Gminie Ornontowice praw własności – str. 3-29</t>
  </si>
  <si>
    <t>1. Nieruchomości zabudowane Gminy Ornontowice.</t>
  </si>
  <si>
    <t>2. Nieruchomości niezabudowane Gminy Ornontowice w tym grunty pod drogami dojazdowymi.</t>
  </si>
  <si>
    <t>3. Zestawienie sieci wodociągowych oraz kanalizacji sanitarnej i deszczowej.</t>
  </si>
  <si>
    <t>4. Zestawienie gruntów pod ulicami – drogami gminnymi.</t>
  </si>
  <si>
    <t>II. Dane dotyczące: innych niż własność praw majątkowych, w tym w szczególności ograniczone prawa rzeczowe, użytkowanie wieczyste, wierzytelności, udziały w spółkach, akcje – str. 30</t>
  </si>
  <si>
    <t>1. Ograniczone prawa rzeczowe, użytkowanie wieczyste, wierzytelności, udziały w spółkach, akcje.</t>
  </si>
  <si>
    <t>III. Dane o zmianach w stanie mienia komunalnego od dnia złożenia poprzedniej informacji str. 31-36</t>
  </si>
  <si>
    <t>1. Opis zdarzeń mających wpływ na stan mienia komunalnego dla informacji wykazanych w pkt. I – IV niniejszej informacji.</t>
  </si>
  <si>
    <t>2. Zestawienie nieruchomości nabytych i zbytych w okresie objętym informacją.</t>
  </si>
  <si>
    <t>IV. Dane o dochodach uzyskanych z tytułu wykonywania prawa własności i innych praw majątkowych oraz z wykonywania posiadania str. 38</t>
  </si>
  <si>
    <t>1. Informacja o dochodach uzyskanych przez urząd i jednostki budżetowe Gminy Ornontowice.</t>
  </si>
  <si>
    <t>V. Dane i informacje o zdarzeniach mających wpływ na stan mienia komunalnego str. 39-40</t>
  </si>
  <si>
    <t>1. Opis zdarzeń mających wpływ na stan mienia komunalnego.</t>
  </si>
  <si>
    <t>2. Inne dane i informacje mających wpływ na stan mienia komunalnego.</t>
  </si>
  <si>
    <t>Porównanie wartości mienia komunalnego za lata 2017 i 2018</t>
  </si>
  <si>
    <t>Wartość rynkowa</t>
  </si>
  <si>
    <r>
      <rPr>
        <b/>
        <u val="single"/>
        <sz val="10"/>
        <rFont val="Times New Roman"/>
        <family val="1"/>
      </rPr>
      <t>Wartość rynkowa</t>
    </r>
    <r>
      <rPr>
        <sz val="10"/>
        <rFont val="Times New Roman"/>
        <family val="1"/>
      </rPr>
      <t xml:space="preserve"> posiadanego mienia komunalnego Gminy Ornontowice z uwzględnieniem wartości szacunkowych dla tych składników majątku, które pozostają bez wyceny według stanu na dzień
  31 grudnia 2018 roku  </t>
    </r>
    <r>
      <rPr>
        <b/>
        <u val="single"/>
        <sz val="10"/>
        <rFont val="Times New Roman"/>
        <family val="1"/>
      </rPr>
      <t>wynosi 121.098.916,02 zł</t>
    </r>
  </si>
  <si>
    <t>ROK 2017</t>
  </si>
  <si>
    <t>ROK 2018</t>
  </si>
  <si>
    <t xml:space="preserve">Różnica </t>
  </si>
  <si>
    <t>Wartość posiadanego mienia komunalnego Gminy Ornontowice</t>
  </si>
  <si>
    <t>Nieruchomości zabudowane</t>
  </si>
  <si>
    <t>Nieruchomości gruntowe</t>
  </si>
  <si>
    <t>Sieci wodno-kanalizacyjne</t>
  </si>
  <si>
    <t>Zestawienie ulic</t>
  </si>
  <si>
    <t>Udziały w spółkach</t>
  </si>
  <si>
    <t>Grunty użytkowanie wieczyste</t>
  </si>
  <si>
    <t xml:space="preserve">Razem:    </t>
  </si>
  <si>
    <t xml:space="preserve">Nieruchomości nabyte </t>
  </si>
  <si>
    <t>-------</t>
  </si>
  <si>
    <t xml:space="preserve">Zdarzenia wpływające na stan mienia za 2017 rok   </t>
  </si>
  <si>
    <t xml:space="preserve">Zdarzenia wpływające na stan mienia za 2018 rok   </t>
  </si>
  <si>
    <t>------</t>
  </si>
  <si>
    <t xml:space="preserve">Razem: </t>
  </si>
  <si>
    <t>Dochody uzyskane przez Gminę Ornontowice</t>
  </si>
  <si>
    <t>Dochody uzyskane z tytułu prawa własności netto</t>
  </si>
  <si>
    <t>Użytkowanie wieczyste</t>
  </si>
  <si>
    <t>Nieruchomości zbyte netto</t>
  </si>
  <si>
    <t xml:space="preserve">Razem:     </t>
  </si>
  <si>
    <t>Wartość księgowa</t>
  </si>
  <si>
    <r>
      <rPr>
        <b/>
        <u val="single"/>
        <sz val="10"/>
        <rFont val="Times New Roman"/>
        <family val="1"/>
      </rPr>
      <t>Wartość księgowa</t>
    </r>
    <r>
      <rPr>
        <sz val="10"/>
        <rFont val="Times New Roman"/>
        <family val="1"/>
      </rPr>
      <t xml:space="preserve"> posiadanego mienia komunalnego Gminy Ornontowice według stanu na dzień
 31 grudnia 2018 roku </t>
    </r>
    <r>
      <rPr>
        <b/>
        <sz val="10"/>
        <rFont val="Times New Roman"/>
        <family val="1"/>
      </rPr>
      <t xml:space="preserve">wynosi 118.489.548,86 zł </t>
    </r>
  </si>
  <si>
    <t>I. Dane dotyczące przysługujących Gminie Ornontowice praw własności.</t>
  </si>
  <si>
    <t>Przedmiot</t>
  </si>
  <si>
    <t xml:space="preserve">Nr działki </t>
  </si>
  <si>
    <t>Powie-rzchnia (ha)</t>
  </si>
  <si>
    <t>Szacunkowa wartość rynkowa (zł)</t>
  </si>
  <si>
    <t>Wartość księgowa (zł)</t>
  </si>
  <si>
    <r>
      <rPr>
        <b/>
        <sz val="10"/>
        <rFont val="Times New Roman"/>
        <family val="1"/>
      </rPr>
      <t xml:space="preserve">Budynek Urzędu Gminy </t>
    </r>
    <r>
      <rPr>
        <sz val="10"/>
        <rFont val="Times New Roman"/>
        <family val="1"/>
      </rPr>
      <t xml:space="preserve">wartość budynku </t>
    </r>
  </si>
  <si>
    <t>zagospodarowanie terenu przed budynkiem</t>
  </si>
  <si>
    <t>szambo monolityczne kopernik</t>
  </si>
  <si>
    <t>modernizacja budynku - klimatyzacja</t>
  </si>
  <si>
    <t>system  alarmowy i antywłamaniowy</t>
  </si>
  <si>
    <t>modernizacja instalacji C.O</t>
  </si>
  <si>
    <t>rozbudowa infrastruktury sieciowej</t>
  </si>
  <si>
    <t>modernizacja - herb i litery na elewacji</t>
  </si>
  <si>
    <t>awaryjne oświetlenie dróg ewakuacyjnych</t>
  </si>
  <si>
    <t>modernizacja oświetlenia</t>
  </si>
  <si>
    <t>system ochrony wraz z inst. Alarmową</t>
  </si>
  <si>
    <t xml:space="preserve">udział w gruncie  735/1000  </t>
  </si>
  <si>
    <t>2088/91</t>
  </si>
  <si>
    <t xml:space="preserve">udział w gruncie 735/1000  </t>
  </si>
  <si>
    <t>2279/91</t>
  </si>
  <si>
    <t xml:space="preserve">grunt   </t>
  </si>
  <si>
    <t>2280/91</t>
  </si>
  <si>
    <r>
      <rPr>
        <b/>
        <sz val="10"/>
        <rFont val="Times New Roman"/>
        <family val="1"/>
      </rPr>
      <t xml:space="preserve">Remiza OSP </t>
    </r>
    <r>
      <rPr>
        <sz val="10"/>
        <rFont val="Times New Roman"/>
        <family val="1"/>
      </rPr>
      <t>wartość budynku</t>
    </r>
  </si>
  <si>
    <t>2237/91</t>
  </si>
  <si>
    <t>wartość gruntu</t>
  </si>
  <si>
    <r>
      <rPr>
        <b/>
        <sz val="10"/>
        <rFont val="Times New Roman"/>
        <family val="1"/>
      </rPr>
      <t>Gminny Ośrodek Zdrowia</t>
    </r>
    <r>
      <rPr>
        <sz val="10"/>
        <rFont val="Times New Roman"/>
        <family val="1"/>
      </rPr>
      <t xml:space="preserve"> po modernizacji</t>
    </r>
  </si>
  <si>
    <t>3009/12</t>
  </si>
  <si>
    <t>Zespół szkolno-przedszkolny ul. Zwyciestwa 7 oraz Gimnazjum</t>
  </si>
  <si>
    <t>szkoła podstawowa im. Karola Miarki</t>
  </si>
  <si>
    <t>parking chodnik ogrodzenie, pl. zabaw</t>
  </si>
  <si>
    <t>instalacja c.o, system grzewczy, kotłownia</t>
  </si>
  <si>
    <t xml:space="preserve">przedszkole im. Kubusia Puchatka, </t>
  </si>
  <si>
    <t>rowerownia</t>
  </si>
  <si>
    <t>system alarmowy i monitoring</t>
  </si>
  <si>
    <t>modernizacja pracowni komputerowej</t>
  </si>
  <si>
    <t>budynek gimnazjum</t>
  </si>
  <si>
    <t>sala gimnastyczna z wyposażeniem</t>
  </si>
  <si>
    <t>monitoring</t>
  </si>
  <si>
    <t>ścianka wspinaczkowa + atlas</t>
  </si>
  <si>
    <t>wentylacja w pomieszczeniach ZUP</t>
  </si>
  <si>
    <t>refleksole</t>
  </si>
  <si>
    <t>ogrodzenie</t>
  </si>
  <si>
    <t>place i chodniki</t>
  </si>
  <si>
    <t>sieć kanalizacji</t>
  </si>
  <si>
    <t>sieć wodociągowa</t>
  </si>
  <si>
    <t>boisko tartanowe z oświetleniem</t>
  </si>
  <si>
    <t>1566/269</t>
  </si>
  <si>
    <t>1907/294</t>
  </si>
  <si>
    <t>Razem:</t>
  </si>
  <si>
    <t>Razem z przeniesienia:</t>
  </si>
  <si>
    <r>
      <rPr>
        <b/>
        <sz val="10"/>
        <rFont val="Times New Roman"/>
        <family val="1"/>
      </rPr>
      <t>Budynek przy ul. Zwycięstwa 26</t>
    </r>
    <r>
      <rPr>
        <sz val="10"/>
        <rFont val="Times New Roman"/>
        <family val="1"/>
      </rPr>
      <t xml:space="preserve"> wartość budynku Arterii (były GDK) </t>
    </r>
  </si>
  <si>
    <t>2390/91</t>
  </si>
  <si>
    <t>wartość budynku biurowego</t>
  </si>
  <si>
    <t>prowadnica kurtyny, wzmacniacz, inne</t>
  </si>
  <si>
    <t>kurtyna</t>
  </si>
  <si>
    <t>proxima - końcówka mocy</t>
  </si>
  <si>
    <r>
      <rPr>
        <b/>
        <sz val="10"/>
        <rFont val="Times New Roman"/>
        <family val="1"/>
      </rPr>
      <t>Pawilon handlowy „Anatol”</t>
    </r>
    <r>
      <rPr>
        <sz val="10"/>
        <rFont val="Times New Roman"/>
        <family val="1"/>
      </rPr>
      <t xml:space="preserve">  wartość lokalu 2/7 </t>
    </r>
  </si>
  <si>
    <t>2223/37</t>
  </si>
  <si>
    <t>wartość udziału w gruncie 1445/6356</t>
  </si>
  <si>
    <r>
      <rPr>
        <b/>
        <sz val="10"/>
        <rFont val="Times New Roman"/>
        <family val="1"/>
      </rPr>
      <t>Zabytkowe założenie parkowo-pałacowe</t>
    </r>
    <r>
      <rPr>
        <sz val="10"/>
        <rFont val="Times New Roman"/>
        <family val="1"/>
      </rPr>
      <t xml:space="preserve"> amfiteatr wraz z budynkiem zaplecza i widownią</t>
    </r>
  </si>
  <si>
    <t>Grunt ujęto            w części II</t>
  </si>
  <si>
    <t>alejki spacerowe + schody</t>
  </si>
  <si>
    <t>rewitalizacja parku - etap I, II, III, IV</t>
  </si>
  <si>
    <t xml:space="preserve">oświetlenie w parku </t>
  </si>
  <si>
    <r>
      <rPr>
        <b/>
        <sz val="10"/>
        <rFont val="Times New Roman"/>
        <family val="1"/>
      </rPr>
      <t>Kompleks rekreacyjny - budowa bulodromu</t>
    </r>
    <r>
      <rPr>
        <sz val="10"/>
        <rFont val="Times New Roman"/>
        <family val="1"/>
      </rPr>
      <t xml:space="preserve"> część I  roboty przygotowawcze, bulodrom, siłownia, plac zabaw, mini golf</t>
    </r>
  </si>
  <si>
    <t>część II a - kręgielnia, mała architektura, nasadzenia</t>
  </si>
  <si>
    <t>część II b - część elektryczna</t>
  </si>
  <si>
    <r>
      <rPr>
        <b/>
        <sz val="10"/>
        <rFont val="Times New Roman"/>
        <family val="1"/>
      </rPr>
      <t>Świątynia Dumania</t>
    </r>
    <r>
      <rPr>
        <sz val="10"/>
        <rFont val="Times New Roman"/>
        <family val="1"/>
      </rPr>
      <t xml:space="preserve"> - park tematyczny</t>
    </r>
  </si>
  <si>
    <t>Budynek GKS „Gwarek”</t>
  </si>
  <si>
    <t>estrada przy GKS „Gwarek”</t>
  </si>
  <si>
    <t>plac przed estradą z kostki betonowej</t>
  </si>
  <si>
    <t>trybuny na boisku</t>
  </si>
  <si>
    <t>kabiny wraz z zadaszeniem</t>
  </si>
  <si>
    <t>ogrodzenie boiska sportowego Zwycięstwa</t>
  </si>
  <si>
    <t>tablica wyników</t>
  </si>
  <si>
    <t>siatki osłonowe na boisku</t>
  </si>
  <si>
    <t>warstwa drenażowa pod boiskiem  do gry w piłkę plażową</t>
  </si>
  <si>
    <t>piłkochwyty na boisku</t>
  </si>
  <si>
    <t>system monitoringu w budynku</t>
  </si>
  <si>
    <t>1904/294</t>
  </si>
  <si>
    <t>1943/294</t>
  </si>
  <si>
    <t>Budynek socjalny ul. Żabik</t>
  </si>
  <si>
    <t>ogrodzenie w rejonie budynku</t>
  </si>
  <si>
    <t>ogrodzenie cz. II w rejonie budynku</t>
  </si>
  <si>
    <t xml:space="preserve">droga dojazdowa do budynku </t>
  </si>
  <si>
    <t>Boisko przy ul. Jasnej</t>
  </si>
  <si>
    <r>
      <rPr>
        <b/>
        <sz val="10"/>
        <rFont val="Times New Roman"/>
        <family val="1"/>
      </rPr>
      <t xml:space="preserve">Parking </t>
    </r>
    <r>
      <rPr>
        <sz val="10"/>
        <rFont val="Times New Roman"/>
        <family val="1"/>
      </rPr>
      <t>w centrum gminy z kostki betonowej (obok boiska)</t>
    </r>
  </si>
  <si>
    <t>1944/294</t>
  </si>
  <si>
    <t>1945/294</t>
  </si>
  <si>
    <r>
      <rPr>
        <b/>
        <sz val="10"/>
        <rFont val="Times New Roman"/>
        <family val="1"/>
      </rPr>
      <t>Parkingi z kostki brukowej na terenie Gminy</t>
    </r>
    <r>
      <rPr>
        <sz val="10"/>
        <rFont val="Times New Roman"/>
        <family val="1"/>
      </rPr>
      <t xml:space="preserve"> ul. Zamkowa droga i chodnik (Goz)</t>
    </r>
  </si>
  <si>
    <t>ul. Zwycięstwa/Bankowa przy OSP</t>
  </si>
  <si>
    <t>ul. Żabik (plac postojowy)</t>
  </si>
  <si>
    <t>ul. Słoneczna + dojście do przedszkola</t>
  </si>
  <si>
    <t>ul. Akacjowa (plac postojowy)</t>
  </si>
  <si>
    <t>ul. Słoneczna (rejon przedszkola)</t>
  </si>
  <si>
    <t>ul. Zwycięstwa w rejonie urzędu</t>
  </si>
  <si>
    <t>ul. Akacjowa przed budynkiem nr 9</t>
  </si>
  <si>
    <t>ul. Akacjowa za budynkiem nr 13</t>
  </si>
  <si>
    <t>miejsca postojowe za budynkiem UG</t>
  </si>
  <si>
    <t>miejsca postojowe przy parku gminnym</t>
  </si>
  <si>
    <t>ul. Akacjowa obok budynku nr 20</t>
  </si>
  <si>
    <t>Szalety komunalne</t>
  </si>
  <si>
    <t>plac postojowy przed szaletami</t>
  </si>
  <si>
    <t>droga dojazdowa za szaletami</t>
  </si>
  <si>
    <t>droga dojazdowa do szalet z kostki betonowej</t>
  </si>
  <si>
    <t>Garaże - garaż konstrukcja metalowa przy UG</t>
  </si>
  <si>
    <t>garaż z bramą uchylną przy UG</t>
  </si>
  <si>
    <t>garaże blaszane x 2 szt przy UG</t>
  </si>
  <si>
    <t>garaż blaszany D-55 (grupa gospodarcza)</t>
  </si>
  <si>
    <r>
      <rPr>
        <b/>
        <sz val="10"/>
        <rFont val="Times New Roman"/>
        <family val="1"/>
      </rPr>
      <t>Wiaty przystankowe</t>
    </r>
    <r>
      <rPr>
        <sz val="10"/>
        <rFont val="Times New Roman"/>
        <family val="1"/>
      </rPr>
      <t xml:space="preserve"> Beta ul. Zwycięstwa (pętla) </t>
    </r>
  </si>
  <si>
    <t xml:space="preserve">Grunt ujęto   w części II </t>
  </si>
  <si>
    <t>Beta ul. Zwycięstwa  (myto)</t>
  </si>
  <si>
    <t xml:space="preserve">Beta ul. Zwycięstwa  </t>
  </si>
  <si>
    <t xml:space="preserve">Beta ul. Orzeska </t>
  </si>
  <si>
    <t>Gamma ul. Zwycięstwa (centrum)</t>
  </si>
  <si>
    <t>Alfa ul. Bujakowska</t>
  </si>
  <si>
    <t>Beta ul. Dworcowa</t>
  </si>
  <si>
    <t>Beta ul. Zamkowa</t>
  </si>
  <si>
    <t>Beta ul. Zamkowa (rejon ul. Leśnej)</t>
  </si>
  <si>
    <t>Beta ul. Zwycięstwa</t>
  </si>
  <si>
    <t>wiata w administracji UG ul. Orzeska</t>
  </si>
  <si>
    <r>
      <rPr>
        <b/>
        <sz val="10"/>
        <rFont val="Times New Roman"/>
        <family val="1"/>
      </rPr>
      <t xml:space="preserve">Centralny przystanek </t>
    </r>
    <r>
      <rPr>
        <sz val="10"/>
        <rFont val="Times New Roman"/>
        <family val="1"/>
      </rPr>
      <t>(chodnik, droga, zatoczka, kanalizacja)</t>
    </r>
  </si>
  <si>
    <r>
      <rPr>
        <b/>
        <sz val="10"/>
        <rFont val="Times New Roman"/>
        <family val="1"/>
      </rPr>
      <t xml:space="preserve">Zatoka autobusowa </t>
    </r>
    <r>
      <rPr>
        <sz val="10"/>
        <rFont val="Times New Roman"/>
        <family val="1"/>
      </rPr>
      <t>przy ul. Orzeskiej w Ornontowicach</t>
    </r>
  </si>
  <si>
    <r>
      <rPr>
        <b/>
        <sz val="10"/>
        <rFont val="Times New Roman"/>
        <family val="1"/>
      </rPr>
      <t>Pętla autobusowa</t>
    </r>
    <r>
      <rPr>
        <sz val="10"/>
        <rFont val="Times New Roman"/>
        <family val="1"/>
      </rPr>
      <t xml:space="preserve"> ul. Zwycięstwa</t>
    </r>
  </si>
  <si>
    <t>Grunt ujęto   w części II</t>
  </si>
  <si>
    <t>Obiekty inżynierii lądowej i wodnej będące w administrowaniu ZGZG</t>
  </si>
  <si>
    <t>ekran oddzielający boisko (Akacjowa)</t>
  </si>
  <si>
    <t>punkt zbiórki odpadów ul. Żabik</t>
  </si>
  <si>
    <t>tablica wyników SP - 8 Led</t>
  </si>
  <si>
    <t>podium sportowe</t>
  </si>
  <si>
    <t>Elementy promocyjne</t>
  </si>
  <si>
    <t>tablice informacyjne na terenie Gminy (przekazane do Arterii)</t>
  </si>
  <si>
    <r>
      <rPr>
        <sz val="10"/>
        <rFont val="Times New Roman"/>
        <family val="1"/>
      </rPr>
      <t xml:space="preserve">tablice informacyjne w UG </t>
    </r>
    <r>
      <rPr>
        <sz val="8"/>
        <rFont val="Times New Roman"/>
        <family val="1"/>
      </rPr>
      <t>(9+1+1+1)</t>
    </r>
  </si>
  <si>
    <t>napis nad bramą park i światynia dumania (1+1)</t>
  </si>
  <si>
    <t>namiot (Arteria)</t>
  </si>
  <si>
    <t>scena plenerowa</t>
  </si>
  <si>
    <t>ścianka promocyjna z mównicą</t>
  </si>
  <si>
    <t>sztandar gminy</t>
  </si>
  <si>
    <t>gablota mapa Gminy ul. Zwycięstwa</t>
  </si>
  <si>
    <t>gablota ekspozycyjna ul. Zwycięstwa</t>
  </si>
  <si>
    <r>
      <rPr>
        <b/>
        <sz val="10"/>
        <rFont val="Times New Roman"/>
        <family val="1"/>
      </rPr>
      <t>Oświetlenie na terenie Gminy</t>
    </r>
    <r>
      <rPr>
        <sz val="10"/>
        <rFont val="Times New Roman"/>
        <family val="1"/>
      </rPr>
      <t xml:space="preserve"> pętla autobusowa</t>
    </r>
  </si>
  <si>
    <t>Grunt ujęto w części II</t>
  </si>
  <si>
    <t>centralny przystanek + parking</t>
  </si>
  <si>
    <t>ul. Akacjowa</t>
  </si>
  <si>
    <t>ul. Zwycięstwa</t>
  </si>
  <si>
    <t>ul. Bankowa</t>
  </si>
  <si>
    <t>ul. Żabik i Bukowa</t>
  </si>
  <si>
    <t>ul. Leśna</t>
  </si>
  <si>
    <t>ul. Bukowa</t>
  </si>
  <si>
    <t>jar nad Potokiem Ornontowickim</t>
  </si>
  <si>
    <t>ścieżka nad Potokiem Ornontowickim</t>
  </si>
  <si>
    <t>skrzyżowanie Orzeska / Bujakowska</t>
  </si>
  <si>
    <t>ul. Zwycięstwa (plac)</t>
  </si>
  <si>
    <t>skrzyżowanie Zwycięstwa / Zamkowa</t>
  </si>
  <si>
    <t>zasilanie komory wodociągowej ul. Zamkowa</t>
  </si>
  <si>
    <t>parking samochodowy Zwycięstwa</t>
  </si>
  <si>
    <t>ul. Polna</t>
  </si>
  <si>
    <t>ul. Marzankowice</t>
  </si>
  <si>
    <t>ul. Jasna, Słoneczna, Nowa</t>
  </si>
  <si>
    <t>ul. Dworcowa</t>
  </si>
  <si>
    <t>ul. Chudowska</t>
  </si>
  <si>
    <t>ul. Boczna</t>
  </si>
  <si>
    <t>parking za budynkiem urzędu</t>
  </si>
  <si>
    <t>doświetlenie ul. Kolejowej</t>
  </si>
  <si>
    <r>
      <rPr>
        <sz val="10"/>
        <rFont val="Times New Roman"/>
        <family val="1"/>
      </rPr>
      <t>ul. Zamkowa</t>
    </r>
    <r>
      <rPr>
        <sz val="9"/>
        <rFont val="Times New Roman"/>
        <family val="1"/>
      </rPr>
      <t xml:space="preserve"> dojazd do KWK „Budryk”</t>
    </r>
  </si>
  <si>
    <t>ul. Krótka</t>
  </si>
  <si>
    <r>
      <rPr>
        <b/>
        <sz val="10"/>
        <rFont val="Times New Roman"/>
        <family val="1"/>
      </rPr>
      <t>Oświetlenie na terenie Gminy</t>
    </r>
    <r>
      <rPr>
        <sz val="10"/>
        <rFont val="Times New Roman"/>
        <family val="1"/>
      </rPr>
      <t xml:space="preserve"> - sięgacz ul. Zwycięstwa</t>
    </r>
  </si>
  <si>
    <t>doświetlenie ul. Jarzębinowa</t>
  </si>
  <si>
    <t>modernizacja lamp ul. Kolejowa</t>
  </si>
  <si>
    <t>oświetlenie placu zabaw ul. Chudowska</t>
  </si>
  <si>
    <t>oświetlenie placu zabaw ul. Jasna</t>
  </si>
  <si>
    <t>oświetlenie placu zabaw ul. Żabik</t>
  </si>
  <si>
    <t>oświetlenie krzyża na cmentarzu</t>
  </si>
  <si>
    <t>ul. Orzeska przystanek autobusowy</t>
  </si>
  <si>
    <t>oświetlenie wyjazdu z ul. Okrężnej</t>
  </si>
  <si>
    <t>ul. Grabowa</t>
  </si>
  <si>
    <t xml:space="preserve">oświetlenie trybun na boisku </t>
  </si>
  <si>
    <t>oświetlenie przejścia  ul. Akacjowa</t>
  </si>
  <si>
    <t>oświetlenie ul. Chudowskiej</t>
  </si>
  <si>
    <t>oświetlenie ciągu pieszego Zwycięstwa</t>
  </si>
  <si>
    <t>oświetlenie ulicy Solarnia</t>
  </si>
  <si>
    <t>przebudowa słupów linii nn Żabik</t>
  </si>
  <si>
    <r>
      <rPr>
        <b/>
        <sz val="10"/>
        <rFont val="Times New Roman"/>
        <family val="1"/>
      </rPr>
      <t>Oświetlenie na terenie Gminy</t>
    </r>
    <r>
      <rPr>
        <sz val="10"/>
        <rFont val="Times New Roman"/>
        <family val="1"/>
      </rPr>
      <t xml:space="preserve"> skablowanie linii napowietrznej </t>
    </r>
    <r>
      <rPr>
        <sz val="9"/>
        <rFont val="Times New Roman"/>
        <family val="1"/>
      </rPr>
      <t>(Orlik)</t>
    </r>
  </si>
  <si>
    <t>przebudowa słupów Sn Okrężna</t>
  </si>
  <si>
    <t xml:space="preserve">oświetlenie obok budynku socjalnego </t>
  </si>
  <si>
    <t>sięgacz ul. Zwycięstwa obok nasypu</t>
  </si>
  <si>
    <t>przyłącze i oświetlenie pompowni P1</t>
  </si>
  <si>
    <t>oświetlenie ul. Polna</t>
  </si>
  <si>
    <t>oświetlenie zewnętrzne obok Orlik</t>
  </si>
  <si>
    <t>słupki nn przy ul. Zwycięstwa 16</t>
  </si>
  <si>
    <t>instal elektryczna dla monitoring park</t>
  </si>
  <si>
    <t>przebudowa słupów nn - nasyp kolej</t>
  </si>
  <si>
    <t>oświetlenie Tartaczna</t>
  </si>
  <si>
    <t>oświetlenie Solarnia</t>
  </si>
  <si>
    <t>oświetlenie ledowe Bujakowska</t>
  </si>
  <si>
    <t>oświetlanie Łąkowa</t>
  </si>
  <si>
    <t>oświetlenie drogi do oczyszczalni Ornontowice Południe</t>
  </si>
  <si>
    <t>oświetlenie zespołu boisk ul. Klasztorna</t>
  </si>
  <si>
    <t>linia napowietrzna nn ul. Zwycięstwa</t>
  </si>
  <si>
    <t>linia napowietrzna nn ul. Orzeskiej</t>
  </si>
  <si>
    <t>modernizacja oświetlenia ul. Bankowa</t>
  </si>
  <si>
    <t>oświetlenie ul. Brzozowa</t>
  </si>
  <si>
    <t>przepompownia P1 (ZGKiW)</t>
  </si>
  <si>
    <t>pozostałe (ZGKiW)</t>
  </si>
  <si>
    <r>
      <rPr>
        <b/>
        <sz val="10"/>
        <rFont val="Times New Roman"/>
        <family val="1"/>
      </rPr>
      <t>Chodniki na terenie Gminy</t>
    </r>
    <r>
      <rPr>
        <sz val="10"/>
        <rFont val="Times New Roman"/>
        <family val="1"/>
      </rPr>
      <t xml:space="preserve"> ul. Bankowa </t>
    </r>
  </si>
  <si>
    <t>ul. Żabik</t>
  </si>
  <si>
    <t>ul. Słoneczna i Boczna</t>
  </si>
  <si>
    <t>ul. Orzeska i Akacjowa</t>
  </si>
  <si>
    <t>skrzyżowanie ulic Zamkowej i Zwycięstwa</t>
  </si>
  <si>
    <t>ul. Akacjowa dojście do zespołu garaży</t>
  </si>
  <si>
    <t>ul. Zwycięstwa w rejonie cmentarza</t>
  </si>
  <si>
    <t>ul. Zwycięstwa  GKS Gwarek (trybuny)</t>
  </si>
  <si>
    <t>ul. Kolejowa (rejon pomnika)</t>
  </si>
  <si>
    <t>ul. Zwycięstwa (rejon urzędu gminy)</t>
  </si>
  <si>
    <t>ul. Grabowa (w rejonie budynku nr 13)</t>
  </si>
  <si>
    <t>chodniki do czterech placów zabaw + oświetlenie</t>
  </si>
  <si>
    <t>ul. Orzeska (ciąg piszy)</t>
  </si>
  <si>
    <t>ul. Orzeska (przedłużenie chodnika)</t>
  </si>
  <si>
    <t>ul. Orzeska (rejon kościoła)</t>
  </si>
  <si>
    <t>ul. Grabowa ciąg pieszy</t>
  </si>
  <si>
    <t>ul. Zamkowa</t>
  </si>
  <si>
    <t>zjazd w kierunku ul. Grabowej</t>
  </si>
  <si>
    <r>
      <rPr>
        <b/>
        <sz val="10"/>
        <rFont val="Times New Roman"/>
        <family val="1"/>
      </rPr>
      <t>Kompleks ORLIK Akacjowa</t>
    </r>
    <r>
      <rPr>
        <sz val="10"/>
        <rFont val="Times New Roman"/>
        <family val="1"/>
      </rPr>
      <t xml:space="preserve"> budynek zaplecza</t>
    </r>
  </si>
  <si>
    <t>boisko do gry w piłkę nożną</t>
  </si>
  <si>
    <t>boisko wielofunkcyjne</t>
  </si>
  <si>
    <t>oświetlenie</t>
  </si>
  <si>
    <t>parking z placem manewrowym</t>
  </si>
  <si>
    <t>przyłąze gazu + wewntrzna instalacja w budynku</t>
  </si>
  <si>
    <t>chodnik północny</t>
  </si>
  <si>
    <t>chodnik południowy</t>
  </si>
  <si>
    <r>
      <rPr>
        <b/>
        <sz val="10"/>
        <rFont val="Times New Roman"/>
        <family val="1"/>
      </rPr>
      <t>Kompleks ORLIK Okrężna</t>
    </r>
    <r>
      <rPr>
        <sz val="10"/>
        <rFont val="Times New Roman"/>
        <family val="1"/>
      </rPr>
      <t xml:space="preserve"> boisko do gry w piłkę nożną</t>
    </r>
  </si>
  <si>
    <t>budynek zaplecza</t>
  </si>
  <si>
    <t>chodniki</t>
  </si>
  <si>
    <t>pogłębienie i profilowanie rowu ZGKiW</t>
  </si>
  <si>
    <r>
      <rPr>
        <b/>
        <sz val="10"/>
        <rFont val="Times New Roman"/>
        <family val="1"/>
      </rPr>
      <t>Jezdnia wraz z chodnikiem</t>
    </r>
    <r>
      <rPr>
        <sz val="10"/>
        <rFont val="Times New Roman"/>
        <family val="1"/>
      </rPr>
      <t xml:space="preserve"> ul. Orzeska w kierunku od Kościoła do ul. Akacjowej</t>
    </r>
  </si>
  <si>
    <r>
      <rPr>
        <b/>
        <sz val="10"/>
        <rFont val="Times New Roman"/>
        <family val="1"/>
      </rPr>
      <t xml:space="preserve">Wjazdy do posesji przy ul. Orzeskiej </t>
    </r>
    <r>
      <rPr>
        <sz val="10"/>
        <rFont val="Times New Roman"/>
        <family val="1"/>
      </rPr>
      <t>na odcinku od Tartacznej do Bujakowskiej</t>
    </r>
  </si>
  <si>
    <r>
      <rPr>
        <b/>
        <sz val="10"/>
        <rFont val="Times New Roman"/>
        <family val="1"/>
      </rPr>
      <t xml:space="preserve">Zjazd dla rowerów </t>
    </r>
    <r>
      <rPr>
        <sz val="10"/>
        <rFont val="Times New Roman"/>
        <family val="1"/>
      </rPr>
      <t>w rejonie placu zabaw przy ulicy Chudowskiej</t>
    </r>
  </si>
  <si>
    <r>
      <rPr>
        <b/>
        <sz val="10"/>
        <rFont val="Times New Roman"/>
        <family val="1"/>
      </rPr>
      <t xml:space="preserve">Wjazdy oraz dojścia piesze do posesji </t>
    </r>
    <r>
      <rPr>
        <sz val="10"/>
        <rFont val="Times New Roman"/>
        <family val="1"/>
      </rPr>
      <t>w rejonie ulicy Zwycięstwa</t>
    </r>
  </si>
  <si>
    <r>
      <rPr>
        <b/>
        <sz val="10"/>
        <rFont val="Times New Roman"/>
        <family val="1"/>
      </rPr>
      <t>Wysepki</t>
    </r>
    <r>
      <rPr>
        <sz val="10"/>
        <rFont val="Times New Roman"/>
        <family val="1"/>
      </rPr>
      <t xml:space="preserve"> na ulicy Zwycięstwa</t>
    </r>
  </si>
  <si>
    <r>
      <rPr>
        <b/>
        <sz val="10"/>
        <rFont val="Times New Roman"/>
        <family val="1"/>
      </rPr>
      <t xml:space="preserve">Nawierzchnia ul. Marzankowice </t>
    </r>
    <r>
      <rPr>
        <sz val="10"/>
        <rFont val="Times New Roman"/>
        <family val="1"/>
      </rPr>
      <t xml:space="preserve">(łącznik pomiędzy ulicą Dworcową a L. Spyry w Bujakowie) </t>
    </r>
  </si>
  <si>
    <t>Grunt ujęto w części IV</t>
  </si>
  <si>
    <r>
      <rPr>
        <b/>
        <sz val="10"/>
        <rFont val="Times New Roman"/>
        <family val="1"/>
      </rPr>
      <t>Droga do przepompowni P-2</t>
    </r>
    <r>
      <rPr>
        <sz val="10"/>
        <rFont val="Times New Roman"/>
        <family val="1"/>
      </rPr>
      <t xml:space="preserve"> etap I , etap II odtworzenie + dobudowa </t>
    </r>
  </si>
  <si>
    <t>Droga dojazdowa do zespołu garaży</t>
  </si>
  <si>
    <r>
      <rPr>
        <b/>
        <sz val="10"/>
        <rFont val="Times New Roman"/>
        <family val="1"/>
      </rPr>
      <t>Łącznik</t>
    </r>
    <r>
      <rPr>
        <sz val="10"/>
        <rFont val="Times New Roman"/>
        <family val="1"/>
      </rPr>
      <t xml:space="preserve"> ulicy Kolejowej i Polnej</t>
    </r>
  </si>
  <si>
    <r>
      <rPr>
        <b/>
        <sz val="10"/>
        <rFont val="Times New Roman"/>
        <family val="1"/>
      </rPr>
      <t xml:space="preserve">Mostki 2 sztuki </t>
    </r>
    <r>
      <rPr>
        <sz val="10"/>
        <rFont val="Times New Roman"/>
        <family val="1"/>
      </rPr>
      <t>na Potoku Ornontowickim</t>
    </r>
  </si>
  <si>
    <r>
      <rPr>
        <b/>
        <sz val="10"/>
        <rFont val="Times New Roman"/>
        <family val="1"/>
      </rPr>
      <t>Odcinek jezdni</t>
    </r>
    <r>
      <rPr>
        <sz val="10"/>
        <rFont val="Times New Roman"/>
        <family val="1"/>
      </rPr>
      <t xml:space="preserve"> wraz z podbudową i krawężnikami </t>
    </r>
  </si>
  <si>
    <r>
      <rPr>
        <b/>
        <sz val="10"/>
        <rFont val="Times New Roman"/>
        <family val="1"/>
      </rPr>
      <t>Ogrodzenie</t>
    </r>
    <r>
      <rPr>
        <sz val="10"/>
        <rFont val="Times New Roman"/>
        <family val="1"/>
      </rPr>
      <t xml:space="preserve"> parkingu usytuowanego przy ulicy Zwycięstwa (drewniane)</t>
    </r>
  </si>
  <si>
    <r>
      <rPr>
        <b/>
        <sz val="10"/>
        <rFont val="Times New Roman"/>
        <family val="1"/>
      </rPr>
      <t xml:space="preserve">Siatki osłonowe </t>
    </r>
    <r>
      <rPr>
        <sz val="10"/>
        <rFont val="Times New Roman"/>
        <family val="1"/>
      </rPr>
      <t>na boisku</t>
    </r>
    <r>
      <rPr>
        <sz val="8"/>
        <rFont val="Times New Roman"/>
        <family val="1"/>
      </rPr>
      <t xml:space="preserve"> (GKS GWAREK)</t>
    </r>
  </si>
  <si>
    <r>
      <rPr>
        <b/>
        <sz val="10"/>
        <rFont val="Times New Roman"/>
        <family val="1"/>
      </rPr>
      <t>Ogrodzenie w rejonie</t>
    </r>
    <r>
      <rPr>
        <sz val="10"/>
        <rFont val="Times New Roman"/>
        <family val="1"/>
      </rPr>
      <t xml:space="preserve"> ul. Żabik w Ornontowicach</t>
    </r>
  </si>
  <si>
    <r>
      <rPr>
        <b/>
        <sz val="10"/>
        <rFont val="Times New Roman"/>
        <family val="1"/>
      </rPr>
      <t xml:space="preserve">Ogrodzenie cmentarza </t>
    </r>
    <r>
      <rPr>
        <sz val="10"/>
        <rFont val="Times New Roman"/>
        <family val="1"/>
      </rPr>
      <t>przy ul. Zwycięstwa w Ornontowicach</t>
    </r>
  </si>
  <si>
    <r>
      <rPr>
        <b/>
        <sz val="10"/>
        <rFont val="Times New Roman"/>
        <family val="1"/>
      </rPr>
      <t>Ogrodzenie w rejonie skrzyżowania</t>
    </r>
    <r>
      <rPr>
        <sz val="10"/>
        <rFont val="Times New Roman"/>
        <family val="1"/>
      </rPr>
      <t xml:space="preserve"> ul. Zamkowej i ul. Zwycięstwa w Ornontowicach (obok Klasztoru)</t>
    </r>
  </si>
  <si>
    <r>
      <rPr>
        <b/>
        <sz val="10"/>
        <rFont val="Times New Roman"/>
        <family val="1"/>
      </rPr>
      <t xml:space="preserve">Ogrodzenie lekkie na parkingu </t>
    </r>
    <r>
      <rPr>
        <sz val="10"/>
        <rFont val="Times New Roman"/>
        <family val="1"/>
      </rPr>
      <t>przy ul. Zwycięstwa w rejonie urzędu</t>
    </r>
  </si>
  <si>
    <r>
      <rPr>
        <b/>
        <sz val="10"/>
        <rFont val="Times New Roman"/>
        <family val="1"/>
      </rPr>
      <t xml:space="preserve">Ogrodzenie panelowe </t>
    </r>
    <r>
      <rPr>
        <sz val="10"/>
        <rFont val="Times New Roman"/>
        <family val="1"/>
      </rPr>
      <t>przy parku gminnym (ZGZG)</t>
    </r>
  </si>
  <si>
    <r>
      <rPr>
        <b/>
        <sz val="10"/>
        <rFont val="Times New Roman"/>
        <family val="1"/>
      </rPr>
      <t>Ogrodzenie parkingu</t>
    </r>
    <r>
      <rPr>
        <sz val="10"/>
        <rFont val="Times New Roman"/>
        <family val="1"/>
      </rPr>
      <t xml:space="preserve"> przy ul. Bankowej</t>
    </r>
  </si>
  <si>
    <r>
      <rPr>
        <b/>
        <sz val="10"/>
        <rFont val="Times New Roman"/>
        <family val="1"/>
      </rPr>
      <t>Pamiątkowa płyta pomnikowa</t>
    </r>
    <r>
      <rPr>
        <sz val="10"/>
        <rFont val="Times New Roman"/>
        <family val="1"/>
      </rPr>
      <t xml:space="preserve"> na cmentarzu</t>
    </r>
  </si>
  <si>
    <r>
      <rPr>
        <b/>
        <sz val="10"/>
        <rFont val="Times New Roman"/>
        <family val="1"/>
      </rPr>
      <t>Droga dojazdowa</t>
    </r>
    <r>
      <rPr>
        <sz val="10"/>
        <rFont val="Times New Roman"/>
        <family val="1"/>
      </rPr>
      <t xml:space="preserve"> od skrzyżowania ulicy Kolejowej i Pośredniej do posesji w II i III linii zabudowy + wjazdy do posesji przy ul. Kolejowej</t>
    </r>
  </si>
  <si>
    <t>Korytowanie i tłuczniowanie sięgacza ul. Zwycięstwa w rej posesji 37</t>
  </si>
  <si>
    <r>
      <rPr>
        <b/>
        <sz val="10"/>
        <rFont val="Times New Roman"/>
        <family val="1"/>
      </rPr>
      <t xml:space="preserve">Łącznik drogowy </t>
    </r>
    <r>
      <rPr>
        <sz val="10"/>
        <rFont val="Times New Roman"/>
        <family val="1"/>
      </rPr>
      <t xml:space="preserve">pomiędzy ulicami Cicha i Nowa </t>
    </r>
  </si>
  <si>
    <r>
      <rPr>
        <b/>
        <sz val="10"/>
        <rFont val="Times New Roman"/>
        <family val="1"/>
      </rPr>
      <t>sięgacz ul. Leśnej</t>
    </r>
    <r>
      <rPr>
        <sz val="10"/>
        <rFont val="Times New Roman"/>
        <family val="1"/>
      </rPr>
      <t xml:space="preserve"> rejon posesji 5-7</t>
    </r>
  </si>
  <si>
    <t>Droga do oczyszczalni Ornontowice Południe</t>
  </si>
  <si>
    <r>
      <rPr>
        <b/>
        <sz val="10"/>
        <rFont val="Times New Roman"/>
        <family val="1"/>
      </rPr>
      <t xml:space="preserve">Sieć tras rowerowych </t>
    </r>
    <r>
      <rPr>
        <sz val="10"/>
        <rFont val="Times New Roman"/>
        <family val="1"/>
      </rPr>
      <t>na terenie powiatu mikołowskiego - infrastruktura aktywnych form turystyki /na terenie Gminy Ornontowice</t>
    </r>
  </si>
  <si>
    <r>
      <rPr>
        <b/>
        <sz val="10"/>
        <rFont val="Times New Roman"/>
        <family val="1"/>
      </rPr>
      <t>Znaki wzbudzane na azylach</t>
    </r>
    <r>
      <rPr>
        <sz val="10"/>
        <rFont val="Times New Roman"/>
        <family val="1"/>
      </rPr>
      <t xml:space="preserve"> w rejonie ulicy Kolejowej</t>
    </r>
  </si>
  <si>
    <r>
      <rPr>
        <b/>
        <sz val="10"/>
        <rFont val="Times New Roman"/>
        <family val="1"/>
      </rPr>
      <t xml:space="preserve">Wielozadaniowa światłowodowa sieć teleinformatyczna </t>
    </r>
    <r>
      <rPr>
        <sz val="10"/>
        <rFont val="Times New Roman"/>
        <family val="1"/>
      </rPr>
      <t>- silesia net ST/4/112/15</t>
    </r>
  </si>
  <si>
    <r>
      <rPr>
        <b/>
        <sz val="10"/>
        <rFont val="Times New Roman"/>
        <family val="1"/>
      </rPr>
      <t xml:space="preserve">Sieć szerokopasmowa </t>
    </r>
    <r>
      <rPr>
        <sz val="10"/>
        <rFont val="Times New Roman"/>
        <family val="1"/>
      </rPr>
      <t>dla społeczeństwa informacyjnego na terenie gmin Górnego Śląska</t>
    </r>
    <r>
      <rPr>
        <b/>
        <sz val="10"/>
        <rFont val="Times New Roman"/>
        <family val="1"/>
      </rPr>
      <t xml:space="preserve"> wraz z punktami dostępu hot-spot </t>
    </r>
    <r>
      <rPr>
        <sz val="10"/>
        <rFont val="Times New Roman"/>
        <family val="1"/>
      </rPr>
      <t>od ST/2/300/15 do ST/2/339/15</t>
    </r>
  </si>
  <si>
    <r>
      <rPr>
        <b/>
        <sz val="10"/>
        <rFont val="Times New Roman"/>
        <family val="1"/>
      </rPr>
      <t xml:space="preserve">Modernizacja nawierzchni ulic </t>
    </r>
    <r>
      <rPr>
        <sz val="10"/>
        <rFont val="Times New Roman"/>
        <family val="1"/>
      </rPr>
      <t>Klasztorna, Polna, rejon Dworcowej (ZGKiW)</t>
    </r>
  </si>
  <si>
    <r>
      <rPr>
        <b/>
        <sz val="10"/>
        <rFont val="Times New Roman"/>
        <family val="1"/>
      </rPr>
      <t xml:space="preserve">Organizacja ruchu na </t>
    </r>
    <r>
      <rPr>
        <sz val="10"/>
        <rFont val="Times New Roman"/>
        <family val="1"/>
      </rPr>
      <t>ul. Akacjowej (ZGKiW)</t>
    </r>
  </si>
  <si>
    <r>
      <rPr>
        <b/>
        <sz val="10"/>
        <rFont val="Times New Roman"/>
        <family val="1"/>
      </rPr>
      <t>Modernizacja chodników</t>
    </r>
    <r>
      <rPr>
        <sz val="10"/>
        <rFont val="Times New Roman"/>
        <family val="1"/>
      </rPr>
      <t xml:space="preserve"> ul. Zamkowa i Akacjowa (ZGKiW)</t>
    </r>
  </si>
  <si>
    <r>
      <rPr>
        <b/>
        <sz val="10"/>
        <rFont val="Times New Roman"/>
        <family val="1"/>
      </rPr>
      <t xml:space="preserve">Organizacja ruchu na </t>
    </r>
    <r>
      <rPr>
        <sz val="10"/>
        <rFont val="Times New Roman"/>
        <family val="1"/>
      </rPr>
      <t>ul. Działkowej</t>
    </r>
  </si>
  <si>
    <r>
      <rPr>
        <b/>
        <sz val="10"/>
        <rFont val="Times New Roman"/>
        <family val="1"/>
      </rPr>
      <t xml:space="preserve">Organizacja ruchu na </t>
    </r>
    <r>
      <rPr>
        <sz val="10"/>
        <rFont val="Times New Roman"/>
        <family val="1"/>
      </rPr>
      <t>ul. Żabik i Bukowa</t>
    </r>
  </si>
  <si>
    <r>
      <rPr>
        <b/>
        <sz val="10"/>
        <rFont val="Times New Roman"/>
        <family val="1"/>
      </rPr>
      <t>Próg zwalniający</t>
    </r>
    <r>
      <rPr>
        <sz val="10"/>
        <rFont val="Times New Roman"/>
        <family val="1"/>
      </rPr>
      <t xml:space="preserve"> na ul. Cichej (ZGKiW)</t>
    </r>
  </si>
  <si>
    <r>
      <rPr>
        <b/>
        <sz val="10"/>
        <rFont val="Times New Roman"/>
        <family val="1"/>
      </rPr>
      <t xml:space="preserve">Ławy fundamentowe </t>
    </r>
    <r>
      <rPr>
        <sz val="10"/>
        <rFont val="Times New Roman"/>
        <family val="1"/>
      </rPr>
      <t>pozycja pozaksięgowa wykazywana w oparciu o posiadane ekspertyzy i wyceny biegłego</t>
    </r>
  </si>
  <si>
    <r>
      <rPr>
        <b/>
        <sz val="10"/>
        <rFont val="Times New Roman"/>
        <family val="1"/>
      </rPr>
      <t>Moduł kontenerowy Typ K1 nr 6790</t>
    </r>
    <r>
      <rPr>
        <sz val="10"/>
        <rFont val="Times New Roman"/>
        <family val="1"/>
      </rPr>
      <t xml:space="preserve"> (park)</t>
    </r>
  </si>
  <si>
    <r>
      <rPr>
        <b/>
        <sz val="10"/>
        <rFont val="Times New Roman"/>
        <family val="1"/>
      </rPr>
      <t xml:space="preserve">Kontener socjalny </t>
    </r>
    <r>
      <rPr>
        <sz val="10"/>
        <rFont val="Times New Roman"/>
        <family val="1"/>
      </rPr>
      <t xml:space="preserve">z blachy ocynkowanej boisko ul. Klasztorna </t>
    </r>
  </si>
  <si>
    <t xml:space="preserve">Moduł kontenerowy Typ K1N 9409 </t>
  </si>
  <si>
    <t>Kontener na figury szachowe +</t>
  </si>
  <si>
    <t>szachy plenerowe</t>
  </si>
  <si>
    <r>
      <rPr>
        <b/>
        <sz val="10"/>
        <rFont val="Times New Roman"/>
        <family val="1"/>
      </rPr>
      <t xml:space="preserve">Kontener socjalny </t>
    </r>
    <r>
      <rPr>
        <sz val="10"/>
        <rFont val="Times New Roman"/>
        <family val="1"/>
      </rPr>
      <t>ZGKiW</t>
    </r>
  </si>
  <si>
    <r>
      <rPr>
        <b/>
        <sz val="10"/>
        <rFont val="Times New Roman"/>
        <family val="1"/>
      </rPr>
      <t xml:space="preserve">Kontener Typ K 1 </t>
    </r>
    <r>
      <rPr>
        <sz val="10"/>
        <rFont val="Times New Roman"/>
        <family val="1"/>
      </rPr>
      <t>ZGZG</t>
    </r>
  </si>
  <si>
    <r>
      <rPr>
        <b/>
        <sz val="10"/>
        <rFont val="Times New Roman"/>
        <family val="1"/>
      </rPr>
      <t>konstrukcja stalowa</t>
    </r>
    <r>
      <rPr>
        <sz val="10"/>
        <rFont val="Times New Roman"/>
        <family val="1"/>
      </rPr>
      <t xml:space="preserve"> ZGZG</t>
    </r>
  </si>
  <si>
    <t>Wolnostojący zegar czterostronny ul. Zwycięstwa</t>
  </si>
  <si>
    <t>Przebudowa zjazdu ul. Zamkowej wraz ze zmianą organizacji ruchu - ul. Klasztorna</t>
  </si>
  <si>
    <t>Modernizacja dróg gminnych oraz odnowienie oznakowania poziomego (ZGKiW)</t>
  </si>
  <si>
    <t>Osłony metalowe na drzewa (7 szt)</t>
  </si>
  <si>
    <r>
      <rPr>
        <b/>
        <sz val="10"/>
        <rFont val="Times New Roman"/>
        <family val="1"/>
      </rPr>
      <t xml:space="preserve">Place zabaw w Ornontowicach </t>
    </r>
    <r>
      <rPr>
        <sz val="10"/>
        <rFont val="Times New Roman"/>
        <family val="1"/>
      </rPr>
      <t>przy ul. Chudowskiej, Jasnej, Żabik, Akacjowej plus naklady poniesione na placach</t>
    </r>
  </si>
  <si>
    <r>
      <rPr>
        <b/>
        <sz val="10"/>
        <rFont val="Times New Roman"/>
        <family val="1"/>
      </rPr>
      <t xml:space="preserve">Urządzenia siłowni zewnętrznych </t>
    </r>
    <r>
      <rPr>
        <sz val="10"/>
        <rFont val="Times New Roman"/>
        <family val="1"/>
      </rPr>
      <t>(4 lokalizacje: Okrężna,  Chudowska, Jarzębinowa, Akacjowa)</t>
    </r>
  </si>
  <si>
    <t xml:space="preserve">PSZOK Ornontowice ul. Grabowa  </t>
  </si>
  <si>
    <t>brama dwuskrzydłowa PSZOK</t>
  </si>
  <si>
    <t>brama przesuwna PSZOK</t>
  </si>
  <si>
    <t>droga dojazdowa od PSZOK do ul. Grabowej</t>
  </si>
  <si>
    <r>
      <rPr>
        <b/>
        <sz val="10"/>
        <rFont val="Times New Roman"/>
        <family val="1"/>
      </rPr>
      <t>Wielorodzinne budynki mieszkalne przy ul. Akacjowej</t>
    </r>
    <r>
      <rPr>
        <sz val="10"/>
        <rFont val="Times New Roman"/>
        <family val="1"/>
      </rPr>
      <t xml:space="preserve"> (15  lokali mieszkalnych  wraz z pomieszczeniami przynależnymi tj: 3/3, 3/8, 4/6, 7/6, 7/9, 7/10, 7/20, 9/8, 19/1, 19/2, 20/2a, 20/13, 24/8, 27/16, 27/17 oraz 4 lokale użytkowe nr 1 w 8, nr 2 w 8, nr 1 w 20, nr 1 w 26)</t>
    </r>
  </si>
  <si>
    <t>Grunt ujęto             w części II</t>
  </si>
  <si>
    <r>
      <rPr>
        <b/>
        <sz val="10"/>
        <rFont val="Times New Roman"/>
        <family val="1"/>
      </rPr>
      <t xml:space="preserve">Wielorodzinne budynki mieszkalne przy ul. Żabik </t>
    </r>
    <r>
      <rPr>
        <sz val="10"/>
        <rFont val="Times New Roman"/>
        <family val="1"/>
      </rPr>
      <t xml:space="preserve">(22  lokali mieszkalnych  bez pomieszczeń przynależnych tj. 9/1, 9/101, 9/102, 9/104, 9/201, 9/210, 9/409, 11/5, 11/107, 11/108, 11/109, 11/203, 11/205, 11/309, 11/405, 11/408, 13/3, 13/8, 13/10, 13/101, 13/302, 13/401 oraz 2 lokale użytkowe tj. 9/6 i 9/9 </t>
    </r>
  </si>
  <si>
    <t>SUMA:</t>
  </si>
  <si>
    <t>Oznaczenie działki</t>
  </si>
  <si>
    <t>Położenie, nazwa ulicy</t>
  </si>
  <si>
    <t>Powierzchnia w ha</t>
  </si>
  <si>
    <r>
      <rPr>
        <b/>
        <sz val="8"/>
        <rFont val="Times New Roman"/>
        <family val="1"/>
      </rPr>
      <t xml:space="preserve"> Szacunkowa rynkowa cena jednostkowa  (zł/m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) </t>
    </r>
  </si>
  <si>
    <t>Wartość księgowa historyczna       (zł)</t>
  </si>
  <si>
    <t>2344/12</t>
  </si>
  <si>
    <t>Orzeska - park</t>
  </si>
  <si>
    <t>1972/27</t>
  </si>
  <si>
    <t>2417/29</t>
  </si>
  <si>
    <t>2418/29</t>
  </si>
  <si>
    <t>1970/30</t>
  </si>
  <si>
    <t>1416/29</t>
  </si>
  <si>
    <t>2071/26</t>
  </si>
  <si>
    <t>1974/27</t>
  </si>
  <si>
    <t>533/28</t>
  </si>
  <si>
    <t>2054/26</t>
  </si>
  <si>
    <t>2231/71</t>
  </si>
  <si>
    <t>Orzeska dojazdowa</t>
  </si>
  <si>
    <t>2266/71</t>
  </si>
  <si>
    <t>3435/74</t>
  </si>
  <si>
    <t>3433/74</t>
  </si>
  <si>
    <t>1932/26</t>
  </si>
  <si>
    <t>Orzeska</t>
  </si>
  <si>
    <t>2052/26</t>
  </si>
  <si>
    <t>Orzeska oczyszczalnia</t>
  </si>
  <si>
    <t>2055/26</t>
  </si>
  <si>
    <t>2757/71</t>
  </si>
  <si>
    <t>Orzeska droga dojazd</t>
  </si>
  <si>
    <t>2772/71</t>
  </si>
  <si>
    <t>1402/30</t>
  </si>
  <si>
    <t>Akacjowa</t>
  </si>
  <si>
    <t>1401/30</t>
  </si>
  <si>
    <t>2415/58</t>
  </si>
  <si>
    <t>Akacjowa - ława</t>
  </si>
  <si>
    <t>2414/58</t>
  </si>
  <si>
    <t>2412/30</t>
  </si>
  <si>
    <t>2418/59</t>
  </si>
  <si>
    <t>2411/30</t>
  </si>
  <si>
    <t>2900/59</t>
  </si>
  <si>
    <t>2898/59</t>
  </si>
  <si>
    <t>2897/59</t>
  </si>
  <si>
    <t>2894/59</t>
  </si>
  <si>
    <t>2892/59</t>
  </si>
  <si>
    <t>2891/59</t>
  </si>
  <si>
    <t>2498/59</t>
  </si>
  <si>
    <t>2499/59</t>
  </si>
  <si>
    <t>3372/60</t>
  </si>
  <si>
    <t>3373/60</t>
  </si>
  <si>
    <t>2933/60</t>
  </si>
  <si>
    <t>2635/60</t>
  </si>
  <si>
    <t>Akacjowa – garaże</t>
  </si>
  <si>
    <t>3376/60</t>
  </si>
  <si>
    <t>Akacjowa - garaże</t>
  </si>
  <si>
    <t>3377/60</t>
  </si>
  <si>
    <t>2721/26</t>
  </si>
  <si>
    <t>Akacjowa - staw</t>
  </si>
  <si>
    <t>2564/60</t>
  </si>
  <si>
    <t>2724/26</t>
  </si>
  <si>
    <t>Akacjowa - ogródki</t>
  </si>
  <si>
    <t>2938/60</t>
  </si>
  <si>
    <t>3374/60</t>
  </si>
  <si>
    <t>3375/60</t>
  </si>
  <si>
    <t>2722/26</t>
  </si>
  <si>
    <r>
      <rPr>
        <sz val="10"/>
        <rFont val="Times New Roman"/>
        <family val="1"/>
      </rPr>
      <t xml:space="preserve">Akacjowa </t>
    </r>
    <r>
      <rPr>
        <sz val="7"/>
        <rFont val="Times New Roman"/>
        <family val="1"/>
      </rPr>
      <t>– ogródki droga</t>
    </r>
  </si>
  <si>
    <t>2387/26</t>
  </si>
  <si>
    <t>2491/26</t>
  </si>
  <si>
    <t>2492/26</t>
  </si>
  <si>
    <t>2493/26</t>
  </si>
  <si>
    <t>2495/26</t>
  </si>
  <si>
    <t>2675/60</t>
  </si>
  <si>
    <t>Działkowa</t>
  </si>
  <si>
    <t>2855/26</t>
  </si>
  <si>
    <t>2857/26</t>
  </si>
  <si>
    <t>2901/26</t>
  </si>
  <si>
    <t>Dworcowa - Grabowa</t>
  </si>
  <si>
    <t>1818/154</t>
  </si>
  <si>
    <t>Zamkowa - zaplecze</t>
  </si>
  <si>
    <t>3138/170</t>
  </si>
  <si>
    <t>3139/170</t>
  </si>
  <si>
    <t>3140/170</t>
  </si>
  <si>
    <t>3141/170</t>
  </si>
  <si>
    <t>3142/170</t>
  </si>
  <si>
    <t>3143/170</t>
  </si>
  <si>
    <t>3144/170</t>
  </si>
  <si>
    <t>3147/170</t>
  </si>
  <si>
    <t>3148/170</t>
  </si>
  <si>
    <t>3150/170</t>
  </si>
  <si>
    <t>3151/170</t>
  </si>
  <si>
    <t>3152/170</t>
  </si>
  <si>
    <t>3154/170</t>
  </si>
  <si>
    <t>3155/170</t>
  </si>
  <si>
    <t>3156/170</t>
  </si>
  <si>
    <t>3157/170</t>
  </si>
  <si>
    <t>3158/170</t>
  </si>
  <si>
    <t>3159/170</t>
  </si>
  <si>
    <t>3160/170</t>
  </si>
  <si>
    <t>3161/170</t>
  </si>
  <si>
    <t>3162/170</t>
  </si>
  <si>
    <t>3163/170</t>
  </si>
  <si>
    <t>3164/170</t>
  </si>
  <si>
    <t>3165/170</t>
  </si>
  <si>
    <t>3166/170</t>
  </si>
  <si>
    <t>3167/170</t>
  </si>
  <si>
    <t>3168/170</t>
  </si>
  <si>
    <t>3169/170</t>
  </si>
  <si>
    <t>2606/132</t>
  </si>
  <si>
    <t>3115/154</t>
  </si>
  <si>
    <t>3119/154</t>
  </si>
  <si>
    <t>3120/154</t>
  </si>
  <si>
    <t>3121/154</t>
  </si>
  <si>
    <t>2555/12</t>
  </si>
  <si>
    <t>Zamkowa</t>
  </si>
  <si>
    <t>2347/12</t>
  </si>
  <si>
    <t>2820/122</t>
  </si>
  <si>
    <t>2822/122</t>
  </si>
  <si>
    <t>2357/122</t>
  </si>
  <si>
    <t>2360/122</t>
  </si>
  <si>
    <t>2827/12</t>
  </si>
  <si>
    <t>Skośna</t>
  </si>
  <si>
    <t>2828/12</t>
  </si>
  <si>
    <t>2829/12</t>
  </si>
  <si>
    <t>2830/12</t>
  </si>
  <si>
    <t>3013/12</t>
  </si>
  <si>
    <t>3456/12</t>
  </si>
  <si>
    <t>3015/12</t>
  </si>
  <si>
    <t>3016/12</t>
  </si>
  <si>
    <t>3017/12</t>
  </si>
  <si>
    <t>3018/12</t>
  </si>
  <si>
    <t>3019/12</t>
  </si>
  <si>
    <t xml:space="preserve">Zamkowa </t>
  </si>
  <si>
    <t>3008/12</t>
  </si>
  <si>
    <t>3010/12</t>
  </si>
  <si>
    <t>3011/12</t>
  </si>
  <si>
    <t>3064/12</t>
  </si>
  <si>
    <t>3065/12</t>
  </si>
  <si>
    <t>3066/12</t>
  </si>
  <si>
    <t>3067/12</t>
  </si>
  <si>
    <t>3068/12</t>
  </si>
  <si>
    <t>3069/12</t>
  </si>
  <si>
    <t>3070/12</t>
  </si>
  <si>
    <t>3071/12</t>
  </si>
  <si>
    <t>3072/12</t>
  </si>
  <si>
    <t>3073/12</t>
  </si>
  <si>
    <t>3074/12</t>
  </si>
  <si>
    <t>2475/109</t>
  </si>
  <si>
    <t>Klasztorna</t>
  </si>
  <si>
    <t>1896/294</t>
  </si>
  <si>
    <t>2826/12</t>
  </si>
  <si>
    <t>2255/294</t>
  </si>
  <si>
    <t>2464/105</t>
  </si>
  <si>
    <t>Zamkowa dr przep</t>
  </si>
  <si>
    <t>2474/105</t>
  </si>
  <si>
    <t>2472/105</t>
  </si>
  <si>
    <t>2471/105</t>
  </si>
  <si>
    <t>2463/105</t>
  </si>
  <si>
    <t>2468/105</t>
  </si>
  <si>
    <t>2466/105</t>
  </si>
  <si>
    <t>2470/105</t>
  </si>
  <si>
    <t>2554/12</t>
  </si>
  <si>
    <t>Zamkowa do KWK</t>
  </si>
  <si>
    <t>2549/12</t>
  </si>
  <si>
    <t>2373/12</t>
  </si>
  <si>
    <t>3285/12</t>
  </si>
  <si>
    <t>2550/12</t>
  </si>
  <si>
    <t>3252/109</t>
  </si>
  <si>
    <t>3276/114</t>
  </si>
  <si>
    <t>3379/114</t>
  </si>
  <si>
    <t>1860/12</t>
  </si>
  <si>
    <t>Zamkowa łącznik</t>
  </si>
  <si>
    <t>2956/19</t>
  </si>
  <si>
    <t>3075/17</t>
  </si>
  <si>
    <t>3079/106</t>
  </si>
  <si>
    <t>3081/103</t>
  </si>
  <si>
    <t>3083/19</t>
  </si>
  <si>
    <t>3077/107</t>
  </si>
  <si>
    <t>1933/33</t>
  </si>
  <si>
    <t>Okrężna</t>
  </si>
  <si>
    <t>2227/33</t>
  </si>
  <si>
    <t>2131/33</t>
  </si>
  <si>
    <t>2132/33</t>
  </si>
  <si>
    <t>1586/35</t>
  </si>
  <si>
    <t>1587/35</t>
  </si>
  <si>
    <t>2190/170</t>
  </si>
  <si>
    <t>Cyprysowa</t>
  </si>
  <si>
    <t>2217/170</t>
  </si>
  <si>
    <t>2237/171</t>
  </si>
  <si>
    <t>2238/171</t>
  </si>
  <si>
    <t>3192/172</t>
  </si>
  <si>
    <t>Leśna</t>
  </si>
  <si>
    <t>3209/177</t>
  </si>
  <si>
    <t>2512/171</t>
  </si>
  <si>
    <t>3462/188</t>
  </si>
  <si>
    <t>3495/171</t>
  </si>
  <si>
    <t>Karola Miarki</t>
  </si>
  <si>
    <t>3496/171</t>
  </si>
  <si>
    <t>3497/171</t>
  </si>
  <si>
    <t>3498/171</t>
  </si>
  <si>
    <t>3499/171</t>
  </si>
  <si>
    <t>3500/171</t>
  </si>
  <si>
    <t>2909/171</t>
  </si>
  <si>
    <t>2910/171</t>
  </si>
  <si>
    <t>2912/171</t>
  </si>
  <si>
    <t>2977/143</t>
  </si>
  <si>
    <t>2537/187</t>
  </si>
  <si>
    <t>Jarzębinowa</t>
  </si>
  <si>
    <t>2955/187</t>
  </si>
  <si>
    <t>2334/187</t>
  </si>
  <si>
    <t>2335/187</t>
  </si>
  <si>
    <t>2197/179</t>
  </si>
  <si>
    <t>2818/171</t>
  </si>
  <si>
    <t>2320/179</t>
  </si>
  <si>
    <t>2196/171</t>
  </si>
  <si>
    <t>2102/360</t>
  </si>
  <si>
    <t>Zwycięstwa - pętla</t>
  </si>
  <si>
    <t>2104/360</t>
  </si>
  <si>
    <t>1483/294</t>
  </si>
  <si>
    <t>Zwycięstwa - studnia</t>
  </si>
  <si>
    <t>1787/87</t>
  </si>
  <si>
    <t>Zwycięstwa - boisko</t>
  </si>
  <si>
    <t>1916/4</t>
  </si>
  <si>
    <t>1698/360</t>
  </si>
  <si>
    <t>Zwycięstwa</t>
  </si>
  <si>
    <t>873/34</t>
  </si>
  <si>
    <t>Zwycięstwa szalety</t>
  </si>
  <si>
    <t>2161/35</t>
  </si>
  <si>
    <t>2239/91</t>
  </si>
  <si>
    <t>Zwycięstwa za UG</t>
  </si>
  <si>
    <t>2240/91</t>
  </si>
  <si>
    <t>2282/89</t>
  </si>
  <si>
    <t>2283/89</t>
  </si>
  <si>
    <t>2284/89</t>
  </si>
  <si>
    <t>2315/91</t>
  </si>
  <si>
    <t>2317/91</t>
  </si>
  <si>
    <t>2515/91</t>
  </si>
  <si>
    <t>2516/91</t>
  </si>
  <si>
    <t>2517/91</t>
  </si>
  <si>
    <t>2518/91</t>
  </si>
  <si>
    <t>2526/89</t>
  </si>
  <si>
    <t>2527/89</t>
  </si>
  <si>
    <t>2528/89</t>
  </si>
  <si>
    <t>2224/37</t>
  </si>
  <si>
    <t>Zwycięstwa - Anatol</t>
  </si>
  <si>
    <t>2088/266</t>
  </si>
  <si>
    <t>Zwycięstwa droga dojazdowa</t>
  </si>
  <si>
    <t>2086/266</t>
  </si>
  <si>
    <t>2090/266</t>
  </si>
  <si>
    <t>2092/266</t>
  </si>
  <si>
    <t>2084/266</t>
  </si>
  <si>
    <t>2094/266</t>
  </si>
  <si>
    <t>2098/266</t>
  </si>
  <si>
    <t>2100/267</t>
  </si>
  <si>
    <t>2102/267</t>
  </si>
  <si>
    <t>2104/267</t>
  </si>
  <si>
    <t>2106/267</t>
  </si>
  <si>
    <t>2096/266</t>
  </si>
  <si>
    <t>2232/283</t>
  </si>
  <si>
    <t>1752/66</t>
  </si>
  <si>
    <t xml:space="preserve">Zwycięstwa droga dojazdowa </t>
  </si>
  <si>
    <t>2328/64</t>
  </si>
  <si>
    <t>2326/65</t>
  </si>
  <si>
    <t>2333/70</t>
  </si>
  <si>
    <t>1776/66</t>
  </si>
  <si>
    <t>2331/70</t>
  </si>
  <si>
    <t>1697/360</t>
  </si>
  <si>
    <t>Zwycięstwa / Chudowska</t>
  </si>
  <si>
    <t>6</t>
  </si>
  <si>
    <t>7</t>
  </si>
  <si>
    <t>126</t>
  </si>
  <si>
    <t>2480/111</t>
  </si>
  <si>
    <t>2482/111</t>
  </si>
  <si>
    <t>2115/40</t>
  </si>
  <si>
    <t>2629/360</t>
  </si>
  <si>
    <t>2667/183</t>
  </si>
  <si>
    <t>2296/181</t>
  </si>
  <si>
    <t>2297/181</t>
  </si>
  <si>
    <t>2298/181</t>
  </si>
  <si>
    <t>2299/181</t>
  </si>
  <si>
    <t>504/180</t>
  </si>
  <si>
    <t>503/179</t>
  </si>
  <si>
    <t>502/179</t>
  </si>
  <si>
    <t>596/40</t>
  </si>
  <si>
    <t>974/41</t>
  </si>
  <si>
    <t>2128/33</t>
  </si>
  <si>
    <t>1982/8</t>
  </si>
  <si>
    <t>1983/8</t>
  </si>
  <si>
    <t>1608/283</t>
  </si>
  <si>
    <t>2356/318</t>
  </si>
  <si>
    <t>Chudowska</t>
  </si>
  <si>
    <t>2361/318</t>
  </si>
  <si>
    <t>2665/362</t>
  </si>
  <si>
    <t>2428/26</t>
  </si>
  <si>
    <t>Dworcowa/Orzeska</t>
  </si>
  <si>
    <t>2441/137</t>
  </si>
  <si>
    <t>Żabik - transformator</t>
  </si>
  <si>
    <t>3050/125</t>
  </si>
  <si>
    <t>Żabik</t>
  </si>
  <si>
    <t>2734/125</t>
  </si>
  <si>
    <t>2730/137</t>
  </si>
  <si>
    <t>2290/116</t>
  </si>
  <si>
    <t>1912/125</t>
  </si>
  <si>
    <t>2915/138</t>
  </si>
  <si>
    <t>3051/125</t>
  </si>
  <si>
    <t>2188/294</t>
  </si>
  <si>
    <t>Jasna plac zabaw</t>
  </si>
  <si>
    <t>2189/294</t>
  </si>
  <si>
    <t>Jasna boisko</t>
  </si>
  <si>
    <t>1709/294</t>
  </si>
  <si>
    <t>1477/325</t>
  </si>
  <si>
    <t>Nowa (Łańcuchownia)</t>
  </si>
  <si>
    <t>1940/325</t>
  </si>
  <si>
    <t>2719/68</t>
  </si>
  <si>
    <t>Hutnicza</t>
  </si>
  <si>
    <t>2720/68</t>
  </si>
  <si>
    <t>1455/68</t>
  </si>
  <si>
    <t>Bujakowska dr. dojazdowa</t>
  </si>
  <si>
    <t>2847/130</t>
  </si>
  <si>
    <t>droga dojazdowa do ul. Leśnej</t>
  </si>
  <si>
    <t>2449/188</t>
  </si>
  <si>
    <t>2942/172</t>
  </si>
  <si>
    <t>2943/172</t>
  </si>
  <si>
    <t>1947/148</t>
  </si>
  <si>
    <t>2981/148</t>
  </si>
  <si>
    <t>2988/148</t>
  </si>
  <si>
    <t>3095/184</t>
  </si>
  <si>
    <t>3131/172</t>
  </si>
  <si>
    <t>3135/169</t>
  </si>
  <si>
    <t>2496/259</t>
  </si>
  <si>
    <t>Kolejowa</t>
  </si>
  <si>
    <t>2497/259</t>
  </si>
  <si>
    <t>2487/258</t>
  </si>
  <si>
    <t>2489/258</t>
  </si>
  <si>
    <t>2485/259</t>
  </si>
  <si>
    <t>2484/259</t>
  </si>
  <si>
    <t>2492/258</t>
  </si>
  <si>
    <t>2703/206</t>
  </si>
  <si>
    <t>ul. Tartaczna</t>
  </si>
  <si>
    <t>1606/325</t>
  </si>
  <si>
    <t>ul. Nowa</t>
  </si>
  <si>
    <t>1770/21</t>
  </si>
  <si>
    <t>ul. Solarnia</t>
  </si>
  <si>
    <t>1772/21</t>
  </si>
  <si>
    <t>1936/359</t>
  </si>
  <si>
    <t>Nieruchomości będące w administrowaniu jednostki - Zakładu Gospodarki Zasobami Gminy.</t>
  </si>
  <si>
    <t>Oznaczenie nieruchomości</t>
  </si>
  <si>
    <t>Przybliżona powierzchnia pozostałego do dyspozycji Gminy gruntu (ha)</t>
  </si>
  <si>
    <t>Ułamek  współwłasności</t>
  </si>
  <si>
    <t>Szacunkowa - rynkowa wartość ułamka współwłasności (zł)</t>
  </si>
  <si>
    <t>Inwentarzowa - księgowa wartość ułamka współwłasności (zł)</t>
  </si>
  <si>
    <t>2506/60   Akacjowa Nieruchomość Wspólna 3</t>
  </si>
  <si>
    <t>2494/26   Akacjowa Nieruchomość Wspólna 7</t>
  </si>
  <si>
    <t>2390/26   Akacjowa Nieruchomość Wspólna 9</t>
  </si>
  <si>
    <t>2486/26   Akacjowa Nieruchomość Wspólna 20</t>
  </si>
  <si>
    <t>2488/26   Akacjowa Nieruchomość Wspólna 23</t>
  </si>
  <si>
    <t>2489/26  Akacjowa Nieruchomość Wspólna 25</t>
  </si>
  <si>
    <t>2490/26   Akacjowa Nieruchomość Wspólna 27</t>
  </si>
  <si>
    <t>2598/137   Żabik Budynek Wielorodzinny nr 9</t>
  </si>
  <si>
    <t>2599/137   Żabik Budynek Wielorodzinny nr 11</t>
  </si>
  <si>
    <t>2600/137   Żabik Budynek Wielorodzinny nr 13</t>
  </si>
  <si>
    <t>2602/137   Żabik Budynek Wielorodzinny nr 13</t>
  </si>
  <si>
    <t>Suma:</t>
  </si>
  <si>
    <r>
      <rPr>
        <sz val="10"/>
        <rFont val="Times New Roman"/>
        <family val="1"/>
      </rPr>
      <t xml:space="preserve">Razem </t>
    </r>
    <r>
      <rPr>
        <b/>
        <sz val="10"/>
        <rFont val="Times New Roman"/>
        <family val="1"/>
      </rPr>
      <t>wartość rynkowa</t>
    </r>
    <r>
      <rPr>
        <sz val="10"/>
        <rFont val="Times New Roman"/>
        <family val="1"/>
      </rPr>
      <t xml:space="preserve"> gruntów niezabudowanych: 13.918.805,33 + 49.569,91 = 13.968.375,24</t>
    </r>
  </si>
  <si>
    <r>
      <rPr>
        <sz val="10"/>
        <rFont val="Times New Roman"/>
        <family val="1"/>
      </rPr>
      <t xml:space="preserve">Razem </t>
    </r>
    <r>
      <rPr>
        <b/>
        <sz val="10"/>
        <rFont val="Times New Roman"/>
        <family val="1"/>
      </rPr>
      <t>wartość księgowa</t>
    </r>
    <r>
      <rPr>
        <sz val="10"/>
        <rFont val="Times New Roman"/>
        <family val="1"/>
      </rPr>
      <t xml:space="preserve"> gruntów niezabudowanych: 11.637.580,23 + 3.153,79 = 11.640.734,02</t>
    </r>
  </si>
  <si>
    <t>Wartość (zł)</t>
  </si>
  <si>
    <t>Oczyszczalnia ścieków Cov Turbo SH 3x60 m</t>
  </si>
  <si>
    <t>Przepompownia ścieków P1</t>
  </si>
  <si>
    <t>Przepompownia ścieków przy ul. Zamkowej</t>
  </si>
  <si>
    <t>Studnia wraz z kratą koszową (przepompownia ul. Zamkowa)</t>
  </si>
  <si>
    <t>Studnie wodomierzowa ul. Zwycięstwa nr 89 i 119, oraz przy ul. Hutniczej (przy granicy Gminy)</t>
  </si>
  <si>
    <t>Studnie wodomierzowe ul. Zamkowa, Nowa, Bujakowska, Polna, Zwycięstwa</t>
  </si>
  <si>
    <t>Kolektor kanalizacji deszczowej ul. Bujakowska</t>
  </si>
  <si>
    <t>Kolektor ściekowy w oczyszczalni Bioblok</t>
  </si>
  <si>
    <t>Łączniki wodociągowe ul. Polna i Orzeska</t>
  </si>
  <si>
    <r>
      <rPr>
        <sz val="10"/>
        <rFont val="Times New Roman"/>
        <family val="1"/>
      </rPr>
      <t xml:space="preserve">Piaskownik – adaptacja </t>
    </r>
    <r>
      <rPr>
        <sz val="8"/>
        <rFont val="Times New Roman"/>
        <family val="1"/>
      </rPr>
      <t>(oczyszczalnia)</t>
    </r>
  </si>
  <si>
    <t>Przepływomierz elektromagnetyczny FM – 300 wraz ze studnią kanalizacyjną</t>
  </si>
  <si>
    <t>Komora rozdzielcza przy ul. Lipowej</t>
  </si>
  <si>
    <t>Komora redukcyjno-pomiarowa przy ul. Nowej</t>
  </si>
  <si>
    <t>Komora wodomierzowa przy ul. Solarnia</t>
  </si>
  <si>
    <t>Komora redukcyjno-pomiarowa przy ul. Kwiatowej</t>
  </si>
  <si>
    <t>Komora redukcyjno-pomiarowa przy ul. Zwycięstwa</t>
  </si>
  <si>
    <t>Studnia wodomierzowa przy ul. Nowej</t>
  </si>
  <si>
    <t>Piloty sterujące (dwie sztuki)</t>
  </si>
  <si>
    <t>Przepustnica kołnierzowa z przekładnią i napędem (komora wodociągowa ul. Zamkowa)</t>
  </si>
  <si>
    <t>Zabudowa hydrantu przy ul. Zamkowej</t>
  </si>
  <si>
    <t>Zabudowa pomp do przetaczania ścieków oraz systemów telemetrycznych do zdalnego sterowania i monitorowania przepompowni ścieków</t>
  </si>
  <si>
    <t>Przepust pod ulicą Marzankowice</t>
  </si>
  <si>
    <t>Rura osłonowa dla sieci internetowej przy ul. Orzeskiej</t>
  </si>
  <si>
    <t>Rury betonowe stanowiące część kanalizacji ul. Zwycięstwa, Leśna (odwodnienie terenu)</t>
  </si>
  <si>
    <t>Odwodnienie rowu na skrzyżowaniu Kolejowej i Pośredniej</t>
  </si>
  <si>
    <t>Modernizacja przyłączy z podziałem na trzy niezależne węzły wodomierzowe przy ul. Żabik</t>
  </si>
  <si>
    <t>Modernizacja, konserwacja i odtworzenie rowu wraz z wyrównaniem terenu w rejonie przepompowni P-5</t>
  </si>
  <si>
    <t>Nadbudowa studni kanalizacyjnych przy ul. Grabowej w Ornontowicach</t>
  </si>
  <si>
    <t>Reduktor ciśnienia</t>
  </si>
  <si>
    <t xml:space="preserve">Regulacja odcinka Potoku Leśnego – urządzenie melioracji szczegółowej </t>
  </si>
  <si>
    <t>Odtworzenie koryta Potoku Łąkowego</t>
  </si>
  <si>
    <t>Krata odwadniająca przy drodze do oczyszczalni</t>
  </si>
  <si>
    <t xml:space="preserve">Kanalizacja ul. Jarzębinowa  </t>
  </si>
  <si>
    <t xml:space="preserve">Kanalizacja ul. Tartaczna, i ul. Bujakowska </t>
  </si>
  <si>
    <t xml:space="preserve">Kanalizacja ul. Okrężna </t>
  </si>
  <si>
    <t xml:space="preserve">Kanalizacja ul. Leśna  </t>
  </si>
  <si>
    <t>Kanalizacja ul. Kolejowa</t>
  </si>
  <si>
    <t xml:space="preserve">Kanalizacja odwadniająca </t>
  </si>
  <si>
    <t xml:space="preserve">Kanalizacja K - 4     </t>
  </si>
  <si>
    <t xml:space="preserve">Kanalizacja K - 1 sanitarna  </t>
  </si>
  <si>
    <t xml:space="preserve">Kanalizacja K - 1 deszczowa </t>
  </si>
  <si>
    <t xml:space="preserve">Kanalizacja K - 2     </t>
  </si>
  <si>
    <t xml:space="preserve">Kanalizacja sanitarna ul. Jarzębinowa  </t>
  </si>
  <si>
    <t>Kanalizacja deszczowa na parkingu ul. Zwycięstwa</t>
  </si>
  <si>
    <t>Kanalizacja deszczowa ul. Akacjowa</t>
  </si>
  <si>
    <t xml:space="preserve">Kanalizacja sanitarna ul. Akacjowa </t>
  </si>
  <si>
    <t>Kanalizacja sanitarna ul. Akacjowa</t>
  </si>
  <si>
    <t>kanalizacja sanitarna ul. Łąkowa</t>
  </si>
  <si>
    <t>Kanalizacja deszczowa ul. Bujakowska</t>
  </si>
  <si>
    <t>Kanalizacja deszczowa ul. Cicha</t>
  </si>
  <si>
    <t>Kanalizacja sanitarna i deszczowa ul. Tartaczna</t>
  </si>
  <si>
    <t>Kanalizacja deszczowa ul. Kolejowa</t>
  </si>
  <si>
    <t>Kanalizacja deszczowa ul. Krótka</t>
  </si>
  <si>
    <t>Kanalizacja deszczowa ul. Grabowa</t>
  </si>
  <si>
    <t>Kanalizacja sanitarna ul. Grabowa</t>
  </si>
  <si>
    <t>Przyłącze kanalizacji sanitarnej ul. Orzeska</t>
  </si>
  <si>
    <t>Kanalizacja sanitarna i deszczowa ul. Żabik</t>
  </si>
  <si>
    <t>Kanalizacja deszczowa ul. Zwycięstwa</t>
  </si>
  <si>
    <t>Kanalizacja deszczowa ul. Orzeska</t>
  </si>
  <si>
    <t>Kanalizacja ul. Okrężna - studnia kanalizacyjna</t>
  </si>
  <si>
    <t>Kanalizacja sanitarna przy ul. Polnej</t>
  </si>
  <si>
    <t>Przepompownia P6 w ramach budowy kanalizacji sanitarnej przy ul. Polnej</t>
  </si>
  <si>
    <t>Kanalizacja deszczowa w ramach budowy kanalizacji sanitarnej i deszczowej przy ul. Dworcowej i Marzankowice</t>
  </si>
  <si>
    <t>Kanalizacja sanitarna i deszczowa w rejonie ul. Dworcowej i Marzankowice</t>
  </si>
  <si>
    <t>Przepompownia P5 w ramach budowy kanalizacji sanitarnej i deszczowej w rejonie  ul. Dworcowej i Marzankowice</t>
  </si>
  <si>
    <t>Kanalizacja deszczowa w rejonie ul. Polnej</t>
  </si>
  <si>
    <t>Studnia kanalizacji deszczowej w rejonie ulicy Kolejowej</t>
  </si>
  <si>
    <t>Kanalizacja sanitarna dla zlewni Ornontowice – PŁD-ZACH (Bukowa, Cyprysowa, Klonowa, Miarki, itp.)</t>
  </si>
  <si>
    <t>Kanalizacja sanitarna przy ul. Grabowej</t>
  </si>
  <si>
    <t>Kanalizacja deszczowa wraz z projektem ul. Grabowa</t>
  </si>
  <si>
    <t>Kanalizacja deszczowa ul. Dworcowa w rejonie zjazdu w kierunku ulicy Grabowej</t>
  </si>
  <si>
    <t>Kanalizacja sanitarna ul. Dworcowa</t>
  </si>
  <si>
    <t>Kanalizacja deszczowa ul. Bankowa</t>
  </si>
  <si>
    <t>Kanalizacja sanitarna ul. Zamkowa</t>
  </si>
  <si>
    <t>Kanalizacja deszczowa ul. Brzozowa</t>
  </si>
  <si>
    <t>Kanalizacja sanitarna ul. Brzozowa</t>
  </si>
  <si>
    <t>Wodociąg ul. Cicha (strona południowa)</t>
  </si>
  <si>
    <t xml:space="preserve">Wodociąg ul. Marzankowice i ul. K. Miarki </t>
  </si>
  <si>
    <t xml:space="preserve">Wodociąg ul. Klasztorna   </t>
  </si>
  <si>
    <t xml:space="preserve">Wodociąg ul. Cyprysowa   </t>
  </si>
  <si>
    <t xml:space="preserve">Wodociąg ul. Świerkowa   </t>
  </si>
  <si>
    <t xml:space="preserve">Wodociąg ul. Leśna         </t>
  </si>
  <si>
    <t>Wodociąg ul. Zwycięstwa</t>
  </si>
  <si>
    <t>Wodociąg magistralny (w tym komora 73.947,00)</t>
  </si>
  <si>
    <t xml:space="preserve">Łącznik sieci rozdzielczej z przesyłową </t>
  </si>
  <si>
    <t>Wodociąg ul. Tartaczna</t>
  </si>
  <si>
    <t>Wodociąg ul. Zwycięstwa + hydrant</t>
  </si>
  <si>
    <t xml:space="preserve">Wodociąg ul. Leśna i Orzeska wraz z przyłączami </t>
  </si>
  <si>
    <t xml:space="preserve">Wodociąg przesyłowy </t>
  </si>
  <si>
    <t xml:space="preserve">Wodociąg ul. Tartaczna wraz z hydrantami </t>
  </si>
  <si>
    <t>Łącznik wodociągowy ul. Kolejowa - Zwycięstwa</t>
  </si>
  <si>
    <t xml:space="preserve">Wodociąg ul. Cicha </t>
  </si>
  <si>
    <t>Wodociąg ul. Kolejowa wraz z przyłączami</t>
  </si>
  <si>
    <t>Wodociąg ul. Klonowa wraz z przyłączami</t>
  </si>
  <si>
    <t>Wodociąg ul. Łąkowa</t>
  </si>
  <si>
    <t>Wodociąg ul. Grabowa</t>
  </si>
  <si>
    <t>Wodociąg ul. Zamkowa-Orzeska</t>
  </si>
  <si>
    <t>Wodociąg ul. Orzeska oraz od Bujakowskiej do Działkowej</t>
  </si>
  <si>
    <t>Wodociąg ul. Leśna</t>
  </si>
  <si>
    <t>Wodociąg ul. Zwycięstwa w rejonie pawilonu i kościoła</t>
  </si>
  <si>
    <t>Wodociąg ul. Karola Miarki</t>
  </si>
  <si>
    <t>Wodociąg ul. Ogrodowa</t>
  </si>
  <si>
    <t xml:space="preserve">Wodociąg ul. Zwycięstwa wraz z przyłączeniami </t>
  </si>
  <si>
    <t>Wodociąg ul. Zwycięstwa (Sapard)</t>
  </si>
  <si>
    <t>Wodociąg ul. Zwycięstwa rejon posesji nr  73</t>
  </si>
  <si>
    <t>Wodociąg ul. Chudowska</t>
  </si>
  <si>
    <t>Wodociąg ul. Akacjowa, Bujakowska, Hutnicza</t>
  </si>
  <si>
    <t xml:space="preserve">Wodociąg ul. Kolejowa </t>
  </si>
  <si>
    <t>Wodociąg ul. Kolejowa 68mb - połączenie z istniejącym wodociągiem</t>
  </si>
  <si>
    <t>Wodociąg ul. Orzeska</t>
  </si>
  <si>
    <t>Wodociąg ul. Dworcowej i Marzankowice</t>
  </si>
  <si>
    <t>Wodociąg ul. Nowa, Cicha, Graniczna</t>
  </si>
  <si>
    <t>Wodociąg ul. Solarnia</t>
  </si>
  <si>
    <t>Wodociąg ul. Kolejowa</t>
  </si>
  <si>
    <t>Oznaczenie nieruchomości / stan prawny nieruchomości</t>
  </si>
  <si>
    <t>Powierzchnia (ha)</t>
  </si>
  <si>
    <t>Szacunkowa wartość rynkowa  (zł)</t>
  </si>
  <si>
    <t>Wartość księgowa   (zł)</t>
  </si>
  <si>
    <t>2485/26</t>
  </si>
  <si>
    <t>uregulowany</t>
  </si>
  <si>
    <t>2505/60</t>
  </si>
  <si>
    <t>2676/60</t>
  </si>
  <si>
    <t>2501/59</t>
  </si>
  <si>
    <t>2636/60</t>
  </si>
  <si>
    <t>Zrealizowane inwestycje</t>
  </si>
  <si>
    <t>sięgacz ul. Akacjowej</t>
  </si>
  <si>
    <t>Bankowa</t>
  </si>
  <si>
    <t>1103/90</t>
  </si>
  <si>
    <t xml:space="preserve"> uregulowany</t>
  </si>
  <si>
    <t>2241/91</t>
  </si>
  <si>
    <t>2238/91</t>
  </si>
  <si>
    <t>2521/91</t>
  </si>
  <si>
    <t>2320/91</t>
  </si>
  <si>
    <t>2519/91</t>
  </si>
  <si>
    <t>2523/82</t>
  </si>
  <si>
    <t>2524/82</t>
  </si>
  <si>
    <t>2525/82</t>
  </si>
  <si>
    <t>ul. Bankowa - etap II parking</t>
  </si>
  <si>
    <t>Brzozowa</t>
  </si>
  <si>
    <t>3006/26</t>
  </si>
  <si>
    <t>3003/26</t>
  </si>
  <si>
    <t>2997/26</t>
  </si>
  <si>
    <t>3000/26</t>
  </si>
  <si>
    <t>2991/26</t>
  </si>
  <si>
    <t>2994/26</t>
  </si>
  <si>
    <t>2995/26</t>
  </si>
  <si>
    <t>ul. Brzozowa</t>
  </si>
  <si>
    <t>Jasna, Słoneczna, Boczna</t>
  </si>
  <si>
    <t>1707/294</t>
  </si>
  <si>
    <t>Bukowa</t>
  </si>
  <si>
    <t>2408/138</t>
  </si>
  <si>
    <t>3259/138</t>
  </si>
  <si>
    <t>2410/138</t>
  </si>
  <si>
    <t>3263/134</t>
  </si>
  <si>
    <t>droga dojazdowa - Bukowa</t>
  </si>
  <si>
    <t>Cicha, Spokojna</t>
  </si>
  <si>
    <t>979/289</t>
  </si>
  <si>
    <t>977/288</t>
  </si>
  <si>
    <t>1740/283</t>
  </si>
  <si>
    <t>1609/283</t>
  </si>
  <si>
    <t>2148/289</t>
  </si>
  <si>
    <t>2145/289</t>
  </si>
  <si>
    <t>2146/289</t>
  </si>
  <si>
    <t>2150/289</t>
  </si>
  <si>
    <t>2242/171</t>
  </si>
  <si>
    <t>2365/170</t>
  </si>
  <si>
    <t>2723/26</t>
  </si>
  <si>
    <t>2563/60</t>
  </si>
  <si>
    <t>2932/60</t>
  </si>
  <si>
    <t>2931/60</t>
  </si>
  <si>
    <t>3335/66</t>
  </si>
  <si>
    <t>3336/66</t>
  </si>
  <si>
    <t>3337/60</t>
  </si>
  <si>
    <t>3338/60</t>
  </si>
  <si>
    <t>2625/60</t>
  </si>
  <si>
    <t>2656/61</t>
  </si>
  <si>
    <t>2566/61</t>
  </si>
  <si>
    <t>2621/65</t>
  </si>
  <si>
    <t>nie uregulowany</t>
  </si>
  <si>
    <t>2627/60</t>
  </si>
  <si>
    <t>3333/42</t>
  </si>
  <si>
    <t>3334/42</t>
  </si>
  <si>
    <t>nawierzchnia</t>
  </si>
  <si>
    <t>Grabowa</t>
  </si>
  <si>
    <t>3265/26</t>
  </si>
  <si>
    <t>3266/26</t>
  </si>
  <si>
    <t>3267/26</t>
  </si>
  <si>
    <t>3269/26</t>
  </si>
  <si>
    <t>2895/59</t>
  </si>
  <si>
    <t>2893/59</t>
  </si>
  <si>
    <t>3472/55</t>
  </si>
  <si>
    <t>3473/55</t>
  </si>
  <si>
    <t>3474/55</t>
  </si>
  <si>
    <t>3496/59</t>
  </si>
  <si>
    <t>3470/59</t>
  </si>
  <si>
    <t>3471/59</t>
  </si>
  <si>
    <t>2896/59</t>
  </si>
  <si>
    <t>2863/55</t>
  </si>
  <si>
    <t>2860/55</t>
  </si>
  <si>
    <t>2867/53</t>
  </si>
  <si>
    <t>2882/53</t>
  </si>
  <si>
    <t xml:space="preserve">nawierzchnia z tłucznia </t>
  </si>
  <si>
    <t>przepust drogowy</t>
  </si>
  <si>
    <t>Graniczna</t>
  </si>
  <si>
    <t>1547/322</t>
  </si>
  <si>
    <t>771/315</t>
  </si>
  <si>
    <t>766/314</t>
  </si>
  <si>
    <t>2061/300</t>
  </si>
  <si>
    <t>2008/320</t>
  </si>
  <si>
    <t>2011/320</t>
  </si>
  <si>
    <t>2013/318</t>
  </si>
  <si>
    <t>2015/318</t>
  </si>
  <si>
    <t>2018/318</t>
  </si>
  <si>
    <t>2021/317</t>
  </si>
  <si>
    <t>2023/316</t>
  </si>
  <si>
    <t>2024/316</t>
  </si>
  <si>
    <t>2025/317</t>
  </si>
  <si>
    <t>2027/311</t>
  </si>
  <si>
    <t>2029/312</t>
  </si>
  <si>
    <t>2031/307</t>
  </si>
  <si>
    <t>2034/307</t>
  </si>
  <si>
    <t>2037/305</t>
  </si>
  <si>
    <t>2040/301</t>
  </si>
  <si>
    <t>2043/300</t>
  </si>
  <si>
    <t>2046/299</t>
  </si>
  <si>
    <t>2049/300</t>
  </si>
  <si>
    <t>2051/300</t>
  </si>
  <si>
    <t>2052/300</t>
  </si>
  <si>
    <t>2055/300</t>
  </si>
  <si>
    <t>2057/300</t>
  </si>
  <si>
    <t>2059/300</t>
  </si>
  <si>
    <t>2275/305</t>
  </si>
  <si>
    <t>2305/305</t>
  </si>
  <si>
    <t>758/68</t>
  </si>
  <si>
    <t>2328/187</t>
  </si>
  <si>
    <t>2531/187</t>
  </si>
  <si>
    <t>2819/171</t>
  </si>
  <si>
    <t>droga i kanalizacją</t>
  </si>
  <si>
    <t>K. Miarki</t>
  </si>
  <si>
    <t>835/146</t>
  </si>
  <si>
    <t>1475/178</t>
  </si>
  <si>
    <t>2911/171</t>
  </si>
  <si>
    <t>2275/9</t>
  </si>
  <si>
    <t>1732/294</t>
  </si>
  <si>
    <t>Klonowa</t>
  </si>
  <si>
    <t>506/133</t>
  </si>
  <si>
    <t>1259/22</t>
  </si>
  <si>
    <t>2207/22</t>
  </si>
  <si>
    <t>2208/22</t>
  </si>
  <si>
    <t>2206/22</t>
  </si>
  <si>
    <t>1895/22</t>
  </si>
  <si>
    <t>1734/352</t>
  </si>
  <si>
    <t>2012/345</t>
  </si>
  <si>
    <t>Krótka</t>
  </si>
  <si>
    <t>976/289</t>
  </si>
  <si>
    <t>2212/289</t>
  </si>
  <si>
    <t>948/133</t>
  </si>
  <si>
    <t>2420/220</t>
  </si>
  <si>
    <t>2258/161</t>
  </si>
  <si>
    <t>2295/166</t>
  </si>
  <si>
    <t>2929/215</t>
  </si>
  <si>
    <t>1869/153</t>
  </si>
  <si>
    <t>1905/153</t>
  </si>
  <si>
    <t>1634/148</t>
  </si>
  <si>
    <t>2983/148</t>
  </si>
  <si>
    <t>2985/153</t>
  </si>
  <si>
    <t>modernizacja ulicy Leśnej</t>
  </si>
  <si>
    <t>Lipowa</t>
  </si>
  <si>
    <t>1715/294</t>
  </si>
  <si>
    <t>1721/294</t>
  </si>
  <si>
    <t>1731/294</t>
  </si>
  <si>
    <t>Łąkowa</t>
  </si>
  <si>
    <t>1067/99</t>
  </si>
  <si>
    <t>1053/100</t>
  </si>
  <si>
    <t>2438/100</t>
  </si>
  <si>
    <t>2979/100</t>
  </si>
  <si>
    <t>1070/197</t>
  </si>
  <si>
    <t>1063/100</t>
  </si>
  <si>
    <t>1049/100</t>
  </si>
  <si>
    <t>1054/100</t>
  </si>
  <si>
    <t>1081/100</t>
  </si>
  <si>
    <t>1083/100</t>
  </si>
  <si>
    <t>3057/100</t>
  </si>
  <si>
    <t>3208/100</t>
  </si>
  <si>
    <t>budowa ulicy łąkowej</t>
  </si>
  <si>
    <t>Marzankowice</t>
  </si>
  <si>
    <t>2576/31</t>
  </si>
  <si>
    <t>nie  uregulowany</t>
  </si>
  <si>
    <t>2573/31</t>
  </si>
  <si>
    <t>2574/31</t>
  </si>
  <si>
    <t>2578/31</t>
  </si>
  <si>
    <t>2584/48</t>
  </si>
  <si>
    <t>2592/48</t>
  </si>
  <si>
    <t>2454/53</t>
  </si>
  <si>
    <t>2581/53</t>
  </si>
  <si>
    <t>2559/53</t>
  </si>
  <si>
    <t>2397/35</t>
  </si>
  <si>
    <t>2586/48</t>
  </si>
  <si>
    <t>2588/48</t>
  </si>
  <si>
    <t>2590/48</t>
  </si>
  <si>
    <t>2400/38</t>
  </si>
  <si>
    <t>2595/53</t>
  </si>
  <si>
    <t>2582/50</t>
  </si>
  <si>
    <t>2452/55</t>
  </si>
  <si>
    <t>2457/53</t>
  </si>
  <si>
    <t>2456/55</t>
  </si>
  <si>
    <t>2460/55</t>
  </si>
  <si>
    <t>2461/55</t>
  </si>
  <si>
    <t>2398/35</t>
  </si>
  <si>
    <t>1410/31</t>
  </si>
  <si>
    <t>461/38</t>
  </si>
  <si>
    <t>2760/48</t>
  </si>
  <si>
    <t>Nawierzchnia i kanalizacja</t>
  </si>
  <si>
    <t>Ogrodowa</t>
  </si>
  <si>
    <t>1627/283</t>
  </si>
  <si>
    <t>1628/283</t>
  </si>
  <si>
    <t>1610/283</t>
  </si>
  <si>
    <t>1613/283</t>
  </si>
  <si>
    <t>nawierzchnia z kanalizacją</t>
  </si>
  <si>
    <t>1771/21</t>
  </si>
  <si>
    <t>1935/33</t>
  </si>
  <si>
    <t>2226/33</t>
  </si>
  <si>
    <t>Polna</t>
  </si>
  <si>
    <t>1257/22</t>
  </si>
  <si>
    <t>2273/12</t>
  </si>
  <si>
    <t xml:space="preserve">modernizacja części drogi </t>
  </si>
  <si>
    <t>Pośrednia</t>
  </si>
  <si>
    <t>538/182</t>
  </si>
  <si>
    <t>1920/169</t>
  </si>
  <si>
    <t>1759/168</t>
  </si>
  <si>
    <t>kanalizacja, chodnik,  jezdnia, most</t>
  </si>
  <si>
    <t>Świerkowa</t>
  </si>
  <si>
    <t>2043/178</t>
  </si>
  <si>
    <t>2596/137</t>
  </si>
  <si>
    <t>2914/138</t>
  </si>
  <si>
    <t>2733/125</t>
  </si>
  <si>
    <t>2732/137</t>
  </si>
  <si>
    <t>2731/137</t>
  </si>
  <si>
    <t>próg zwalniający</t>
  </si>
  <si>
    <t>modernizacja ulicy Żabik</t>
  </si>
  <si>
    <t>Nowa</t>
  </si>
  <si>
    <t>1037/293</t>
  </si>
  <si>
    <t>Kwiatowa, Zachodnia, Myśliwska, Solarnia (wcześniej w całości ulica Solarnia)</t>
  </si>
  <si>
    <t>1811/141</t>
  </si>
  <si>
    <t>857/143</t>
  </si>
  <si>
    <t>734/142</t>
  </si>
  <si>
    <t>2186/127</t>
  </si>
  <si>
    <t>2187/127</t>
  </si>
  <si>
    <t>1832/127</t>
  </si>
  <si>
    <t>1835/57</t>
  </si>
  <si>
    <t>1837/57</t>
  </si>
  <si>
    <t>1824/106</t>
  </si>
  <si>
    <t>1840/74</t>
  </si>
  <si>
    <t>1818/127</t>
  </si>
  <si>
    <t>1821/106</t>
  </si>
  <si>
    <t>1827/127</t>
  </si>
  <si>
    <t>1830/122</t>
  </si>
  <si>
    <t>1813/146</t>
  </si>
  <si>
    <t>1854/77</t>
  </si>
  <si>
    <t>1851/59</t>
  </si>
  <si>
    <t>1842/82</t>
  </si>
  <si>
    <t>1863/65</t>
  </si>
  <si>
    <t>1870/64</t>
  </si>
  <si>
    <t>1868/64</t>
  </si>
  <si>
    <t>1867/65</t>
  </si>
  <si>
    <t>1845/90</t>
  </si>
  <si>
    <t>1847/90</t>
  </si>
  <si>
    <t>1848/87</t>
  </si>
  <si>
    <t>1857/67</t>
  </si>
  <si>
    <t>1856/66</t>
  </si>
  <si>
    <t>1874/67</t>
  </si>
  <si>
    <t>1872/67</t>
  </si>
  <si>
    <t>1877/66</t>
  </si>
  <si>
    <t>1878/67</t>
  </si>
  <si>
    <t>1881/66</t>
  </si>
  <si>
    <t>1882/67</t>
  </si>
  <si>
    <t>1888/101</t>
  </si>
  <si>
    <t>1861/65</t>
  </si>
  <si>
    <t>1828/127</t>
  </si>
  <si>
    <t>1773/21</t>
  </si>
  <si>
    <t>477/72</t>
  </si>
  <si>
    <t>1852/59</t>
  </si>
  <si>
    <t>Tartaczna</t>
  </si>
  <si>
    <t>2686/206</t>
  </si>
  <si>
    <t>2695/206</t>
  </si>
  <si>
    <t>2393/206</t>
  </si>
  <si>
    <t>2422/206</t>
  </si>
  <si>
    <t>2688/203</t>
  </si>
  <si>
    <t>2689/203</t>
  </si>
  <si>
    <t>2697/210</t>
  </si>
  <si>
    <t>2685/201</t>
  </si>
  <si>
    <t>2690/206</t>
  </si>
  <si>
    <t>2694/206</t>
  </si>
  <si>
    <t>2693/204</t>
  </si>
  <si>
    <t>2246/201</t>
  </si>
  <si>
    <t>2716/200</t>
  </si>
  <si>
    <t>2710/200</t>
  </si>
  <si>
    <t>nawierzchnia i oświetlenie</t>
  </si>
  <si>
    <t>3193/12</t>
  </si>
  <si>
    <t>3194/12</t>
  </si>
  <si>
    <t>budowa ulicy Skośnej</t>
  </si>
  <si>
    <t>II. Dane dotyczące: innych niż własność praw majątkowych, w tym w szczególności ograniczone prawa rzeczowe, użytkowanie wieczyste, wierzytelności, udziały w spółkach, akcje.</t>
  </si>
  <si>
    <t>Użytkowanie wieczyste.</t>
  </si>
  <si>
    <t>Przedmiot oddany w użytkowanie wieczyste</t>
  </si>
  <si>
    <t xml:space="preserve">Szacunkowa rynkowa wartość  </t>
  </si>
  <si>
    <t>Wartość opłaty rocznej (zł)</t>
  </si>
  <si>
    <t>Wartość opłaty z tytułu przekształcenia prawa użytkowania w prawo własności (zł)</t>
  </si>
  <si>
    <t>2133/171, 2134/171</t>
  </si>
  <si>
    <t>2137/171, 2138/171</t>
  </si>
  <si>
    <t>2147/171, 2148/171</t>
  </si>
  <si>
    <t>2179/171, 2180/170</t>
  </si>
  <si>
    <t>2189/171, 2191/170, 2192/170</t>
  </si>
  <si>
    <t>2045/171</t>
  </si>
  <si>
    <t>2047/171</t>
  </si>
  <si>
    <t>2053/171</t>
  </si>
  <si>
    <t>2074/171</t>
  </si>
  <si>
    <t>2075/171</t>
  </si>
  <si>
    <t>2057/171</t>
  </si>
  <si>
    <t>2077/171</t>
  </si>
  <si>
    <t>1096/31, 2248/31</t>
  </si>
  <si>
    <t>2044/178, 2051/171, 2198/178, 2212/178, 2071/171, 2142/171, 2150/171, 2168/170, 2176/170, 2211/178, 2141/171, 2149/171, 2167/171, 2175/171</t>
  </si>
  <si>
    <t>Udziały w spółkach.</t>
  </si>
  <si>
    <t>Oznaczenie spółki</t>
  </si>
  <si>
    <t>Wartość udziałów</t>
  </si>
  <si>
    <t>Towarzystwo Ubezpieczeń Wzajemnych "TUZ" udziały członkowskie</t>
  </si>
  <si>
    <t>III. Dane o zmianach w stanie mienia komunalnego od dnia złożenia poprzedniej informacji.</t>
  </si>
  <si>
    <t>Nieruchomości zabudowane - tabela 1</t>
  </si>
  <si>
    <t xml:space="preserve">Zmiana wartości rynkowej /grunt + nakłady/ (zł) </t>
  </si>
  <si>
    <t>Zmiana wartości księgowej /grunt + nakłady/ (zł)</t>
  </si>
  <si>
    <t>Zmiana wartości na skutek:</t>
  </si>
  <si>
    <t>kwota za rok 2017</t>
  </si>
  <si>
    <t>Wzrost wartości w wyniku nakładów inwestycyjnych cz V ubiegłorocznej informacji  - wiata przystankowa</t>
  </si>
  <si>
    <t>Wzrost wartości w wyniku nakładów inwestycyjnych cz V ubiegłorocznej informacji  - droga za szaletami</t>
  </si>
  <si>
    <t>Wzrost wartości w wyniku nakładów inwestycyjnych - zabudowa klimatyzatora w budynku urzędu</t>
  </si>
  <si>
    <t>Wzrost wartości w wyniku nakładów inwestycyjnych cz V ubiegłorocznej informacji  - bulodrom część I</t>
  </si>
  <si>
    <t>Wzrost wartości w wyniku nakładów inwestycyjnych cz V ubiegłorocznej informacji  - bulodrom część II a</t>
  </si>
  <si>
    <t>Wzrost wartości w wyniku nakładów inwestycyjnych cz V ubiegłorocznej informacji  - bulodrom część Iib</t>
  </si>
  <si>
    <t>Wzrost wartości w wyniku nakładów inwestycyjnych cz V ubiegłorocznej informacji  - linia nn ul. Zwycięstwa</t>
  </si>
  <si>
    <t>Wzrost wartości w wyniku nakładów inwestycyjnych cz V ubiegłorocznej informacji  - linia nn ul. Orzeska</t>
  </si>
  <si>
    <t>Wzrost wartości w wyniku nakładów inwestycyjnych cz V ubiegłorocznej informacji  - modernizacja oświetlenia ul. Bankowa</t>
  </si>
  <si>
    <t>Wzrost wartości w wyniku nakładów inwestycyjnych cz V ubiegłorocznej informacji  - oświetlenie ul. Brzozowa</t>
  </si>
  <si>
    <t>Wzrost wartości w wyniku nakładów inwestycyjnych cz V ubiegłorocznej informacji  - bramy PSZOK ul. Grabowa</t>
  </si>
  <si>
    <t>Wzrost wartości w wyniku nakładów inwestycyjnych cz V ubiegłorocznej informacji  -przyłącze gazu + instalacja w budynku  ul. Akacjowa - kompleks Orlik</t>
  </si>
  <si>
    <t>Wzrost wartości w wyniku nakładów inwestycyjnych - tablica informacyjne</t>
  </si>
  <si>
    <t>Wzrost wartości w wyniku nakładów inwestycyjnych - napisy nad bramami</t>
  </si>
  <si>
    <t>Wzrost wartości w wyniku nakładów inwestycyjnych cz V ubiegłorocznej informacji - ogrodzenie parkingu ul. Bankowa</t>
  </si>
  <si>
    <t>Wzrost wartości w wyniku nakładów inwestycyjnych (ZGKiW - modernizacja nawierzchni)</t>
  </si>
  <si>
    <t>Wzrost wartości w wyniku nakładów inwestycyjnych (ZGZG - piłkochwyty)</t>
  </si>
  <si>
    <t>Wzrost wartości w wyniku nakładów inwestycyjnych (ZGZG - kontener)</t>
  </si>
  <si>
    <t>Wzrost wartości w wyniku wprowadzenia do ewidencji elementów - szachy plenerowe</t>
  </si>
  <si>
    <t>Wzrost wartości w wyniku nakładów inwestycyjnych (ZSP - alarm)</t>
  </si>
  <si>
    <t>Wzrost wartości w wyniku nakładów inwestycyjnych (ZGZG -monitoring)</t>
  </si>
  <si>
    <t>Wzrost wartości w wyniku wprowadzenia działki 1566/269 do ewidencji ZSP - trwały zarząd</t>
  </si>
  <si>
    <t>Wzrost wartości w wyniku nakładów inwestycyjnych (ZSP - modernizacja pracowni)</t>
  </si>
  <si>
    <t>Spadek wartości w związku z przekazaniem mienia (oświetlenie kierunkowe i halogeny)</t>
  </si>
  <si>
    <t>Spadek wartości w związku z częściową likwidacją ST (estrada)</t>
  </si>
  <si>
    <t>Spadek wartości w związku ze sprzedażą lokali ul. Żabik</t>
  </si>
  <si>
    <t>Spadek wartości w związku ze sprzedażą lokali ul. Akacjowa</t>
  </si>
  <si>
    <t>Suma za rok 2018</t>
  </si>
  <si>
    <t>Nieruchomości niezabudowane - tabela 2</t>
  </si>
  <si>
    <t>Zmiana wartości rynkowej (zł)</t>
  </si>
  <si>
    <t>Zmiana wartości historycznej (zł)</t>
  </si>
  <si>
    <t>Przyczyna zmian:</t>
  </si>
  <si>
    <t>Uwagi</t>
  </si>
  <si>
    <t>suma za rok 2017</t>
  </si>
  <si>
    <t>część dotyczaca  gruntów niezabudowanych</t>
  </si>
  <si>
    <t>Wzrost wartości w wyniku nabycia dz 3435/74 cz.III pkt.7 ubiegłorocznej informacji</t>
  </si>
  <si>
    <t>Wzrost wartości w wyniku nabycia dz 3433/74 cz.III pkt. 7 ubiegłorocznej informacji</t>
  </si>
  <si>
    <t>Wzrost wartości w wyniku nabycia dz 1586/35 cz.III pkt. 7 ubiegłorocznej informacji</t>
  </si>
  <si>
    <t>Wzrost wartości w wyniku nabycia dz 1587/35 cz.III pkt. 7 ubiegłorocznej informacji</t>
  </si>
  <si>
    <t>Wzrost wartości w wyniku nabycia dz 3462/188 cz.III pkt. 7 ubiegłorocznej informacji</t>
  </si>
  <si>
    <t>Wzrost wartości w wyniku nabycia dz 6 cz.III pkt. 7 ubiegłorocznej informacji</t>
  </si>
  <si>
    <t>Wzrost wartości w wyniku nabycia dz 126 cz.III pkt. 7 ubiegłorocznej informacji</t>
  </si>
  <si>
    <t>Spadek wartości w związku ze sprzedażą dz 3153/170</t>
  </si>
  <si>
    <t>Spadek wartości w związku oddaniem w trwały Zarząd i przekazaniem do ZSP</t>
  </si>
  <si>
    <t>korekta wynikająca z zaokrągleń miejsc po przecinku</t>
  </si>
  <si>
    <t>Wartość gruntów niezabudowanych w roku 2018</t>
  </si>
  <si>
    <t>Wartość udziałów w gruncie w Nieruchomościach Wspólnych wg stanu na dzień 31.12.2017 roku</t>
  </si>
  <si>
    <t>Spadek wartości w związku ze sprzedażą udziałów w nieruchomości Żabik 13 oraz Akacjowa 1</t>
  </si>
  <si>
    <t>Wartość gruntów niezabudowanych oraz udziałów w działkach  stanowiących współwłasność  Gminy i członków Wspólnot mieszkaniowych w roku 2018</t>
  </si>
  <si>
    <t>Zestawienie sieci wodociągowych i kanalizacyjnych - tabela 3</t>
  </si>
  <si>
    <r>
      <rPr>
        <b/>
        <sz val="10"/>
        <rFont val="Times New Roman"/>
        <family val="1"/>
      </rPr>
      <t>Zmiana wartości księgowej /</t>
    </r>
    <r>
      <rPr>
        <sz val="10"/>
        <rFont val="Times New Roman"/>
        <family val="1"/>
      </rPr>
      <t>wartość rynkowa = wartość księgowa/ (zł)</t>
    </r>
  </si>
  <si>
    <t xml:space="preserve">Saldo </t>
  </si>
  <si>
    <t>Wzrost wartości w wyniku nakładów inwestycyjnych cz V ubiegłorocznej informacji  - kanalizacja sanitarna ul. Dworcowa.</t>
  </si>
  <si>
    <t>Wzrost wartości w wyniku nakładów inwestycyjnych cz V ubiegłorocznej informacji - kanalizacja deszczowa ul. Bankowa</t>
  </si>
  <si>
    <t>Wzrost wartości w wyniku nakładów inwestycyjnych cz V ubiegłorocznej informacji - kanalizacja ul. Zamkowa</t>
  </si>
  <si>
    <t>Wzrost wartości w wyniku nakładów inwestycyjnych cz V ubiegłorocznej informacji - kanalizacja ul. Brzozowa</t>
  </si>
  <si>
    <t>Wzrost wartości w wyniku nakładów poniesionych przez ZGKiW na kanalizację sanitarną przy ul. Brzozowej</t>
  </si>
  <si>
    <t>Wzrost wartości w wyniku nakładów inwestycyjnych cz V ubiegłorocznej informacji - oczyszczalnia ścieków</t>
  </si>
  <si>
    <t>Wzrost wartości w wyniku nakładów inwestycyjnych cz V ubiegłorocznej informacji - nadbudowa studni kanalizacyjnych</t>
  </si>
  <si>
    <t>Wzrost wartości w wyniku nakładów inwestycyjnych cz V ubiegłorocznej informacji - odbudowa koryta Potoku Łąkowego</t>
  </si>
  <si>
    <t>Wzrost wartości w wyniku nakładów inwestycyjnych cz V ubiegłorocznej informacji - komora ul. Kwiatowa</t>
  </si>
  <si>
    <t>Wzrost wartości w wyniku nakładów inwestycyjnych cz V ubiegłorocznej informacji - komora ul. Zwycięstwa</t>
  </si>
  <si>
    <t>Wzrost wartości w wyniku nakładów inwestycyjnych cz V ubiegłorocznej informacji - wodociąg Klasztorna</t>
  </si>
  <si>
    <t>Wzrost wartości w wyniku nakładów inwestycyjnych cz V ubiegłorocznej informacji - krata odwadniająca</t>
  </si>
  <si>
    <t>kwota za rok 2018</t>
  </si>
  <si>
    <t>Zestawienie grunty pod drogami gminnymi - tabela 4</t>
  </si>
  <si>
    <r>
      <rPr>
        <b/>
        <sz val="10"/>
        <rFont val="Times New Roman"/>
        <family val="1"/>
      </rPr>
      <t>Zmiana wartości rynkowej /</t>
    </r>
    <r>
      <rPr>
        <sz val="10"/>
        <rFont val="Times New Roman"/>
        <family val="1"/>
      </rPr>
      <t>grunt + nakłady/ (zł)</t>
    </r>
  </si>
  <si>
    <r>
      <rPr>
        <b/>
        <sz val="10"/>
        <rFont val="Times New Roman"/>
        <family val="1"/>
      </rPr>
      <t>Zmiana wartości księgowej /</t>
    </r>
    <r>
      <rPr>
        <sz val="10"/>
        <rFont val="Times New Roman"/>
        <family val="1"/>
      </rPr>
      <t>grunt + nakłady/ (zł)</t>
    </r>
  </si>
  <si>
    <t>wzrost wartości w wyniku nabycia dz 3263/134 w drodze darowizny</t>
  </si>
  <si>
    <t>wzrost wartości w wyniku uregulowania stanu prawnego dz 1063/100  w drodze darowizny</t>
  </si>
  <si>
    <t>wzrost wartości w wyniku nabycia dz 3057/100 w drodze darowizny</t>
  </si>
  <si>
    <t>wzrost wartości w wyniku uregulowania stanu prawnego dz 2400/38 w drodze umowy darowizny</t>
  </si>
  <si>
    <t xml:space="preserve">wzrost wartości w wyniku przeniesienia dz 2410/138 z cz. III pkt.7 ubiegłorocznej informacji </t>
  </si>
  <si>
    <t>wzrost wartości w wyniku nakładów inwestycyjnych - cz. V ubiegłorocznej informacji -ul. Bankowa - etap II</t>
  </si>
  <si>
    <t>wzrost wartości w wyniku nakładów inwestycyjnych - cz. V ubiegłorocznej informacji  - nawierzchnia z tłucznia ul. Grabowa</t>
  </si>
  <si>
    <t>wzrost wartości w wyniku nakładów inwestycyjnych - cz. V ubiegłorocznej informacji - ulica Brzozowa</t>
  </si>
  <si>
    <t>Wzrost wartości w wyniku nakładów inwestycyjnych (ZGKiW)</t>
  </si>
  <si>
    <t xml:space="preserve">2. Zestawienie nieruchomości nabytych i zbytych w okresie objętym informacją. </t>
  </si>
  <si>
    <t>Nieruchomości nabyte</t>
  </si>
  <si>
    <t>Przedmiot nabycia</t>
  </si>
  <si>
    <t>Data               przyjęcia</t>
  </si>
  <si>
    <t>Cena             jednostkowa (zł)</t>
  </si>
  <si>
    <t>Wartość    (zł)</t>
  </si>
  <si>
    <t>prawo własności do działki 1711/294 położonej w Ornontowicach w rejonie ulicy Słonecznej nabytej na podstawie aktu notarialnego w drodze darowizny</t>
  </si>
  <si>
    <t>09.10.2018</t>
  </si>
  <si>
    <t>nieodpłatne nabycie</t>
  </si>
  <si>
    <t>prawo własności do działki 2407/138 położonej w Ornontowicach w rejonie ulicy Bukowej nabytej na podstawie aktu notarialnego w drodze darowizny</t>
  </si>
  <si>
    <t xml:space="preserve">nieodpłatne nabycie </t>
  </si>
  <si>
    <t>prawo własności do działki 1717/294 położonej w Ornontowicach w rejonie ulicy Słonecznej nabytej na podstawie aktu notarialnego w drodze darowizny</t>
  </si>
  <si>
    <t>prawo własności do działki 2010/343 położonej w Ornontowicach w rejonie ulicy Kolejowej nabytej na podstawie aktu notarialnego w drodze darowizny</t>
  </si>
  <si>
    <t>prawo własności do działki 2344/348 położonej w Ornontowicach w rejonie ulicy Kolejowej nabytej na podstawie aktu notarialnego w drodze darowizny</t>
  </si>
  <si>
    <t>prawo własności do działki 2346/345 położonej w Ornontowicach w rejonie ulicy Kolejowej nabytej na podstawie aktu notarialnego w drodze darowizny</t>
  </si>
  <si>
    <t>prawo własności do działki 3493/37 położonej w Ornontowicach w rejonie ulicy Marzankowice nabytej na podstawie aktu notarialnego w drodze darowizny</t>
  </si>
  <si>
    <t>16.10.2018</t>
  </si>
  <si>
    <t>prawo własności do działki 3479/31 położonej w Ornontowicach w rejonie ulicy Marzankowice nabytej na podstawie aktu notarialnego w drodze darowizny</t>
  </si>
  <si>
    <t>prawo własności do działki 3477/31 położonej w Ornontowicach w rejonie ulicy Marzankowice nabytej na podstawie aktu notarialnego w drodze darowizny</t>
  </si>
  <si>
    <t>prawo własności do działki 3489/44 położonej w Ornontowicach w rejonie ulicy Marzankowice nabytej na podstawie aktu notarialnego w drodze darowizny</t>
  </si>
  <si>
    <t>prawo własności do działki 2214/70 położonej w Ornontowicach w rejonie ulicy Solrnia nabytej na podstawie aktu notarialnego w drodze umowy kupna</t>
  </si>
  <si>
    <t>17.12.2018</t>
  </si>
  <si>
    <t>odpłatne nabycie</t>
  </si>
  <si>
    <t>prawo własności do działki 2216/71 położonej w Ornontowicach w rejonie ulicy Solrnia nabytej na podstawie aktu notarialnego w drodze umowy kupna</t>
  </si>
  <si>
    <t>prawo własności do działki 3485/45 położonej w Ornontowicach w rejonie ulicy Marzankowice nabytej na podstawie aktu notarialnego w drodze darowizny</t>
  </si>
  <si>
    <t>19.12.2018</t>
  </si>
  <si>
    <t>prawo własności do działki 3483/45 położonej w Ornontowicach w rejonie ulicy Marzankowice nabytej na podstawie aktu notarialnego w drodze darowizny</t>
  </si>
  <si>
    <t xml:space="preserve">SUMA: </t>
  </si>
  <si>
    <t>Nieruchomości zbyte</t>
  </si>
  <si>
    <t>Przedmiot zbycia</t>
  </si>
  <si>
    <t>Data zbycia</t>
  </si>
  <si>
    <t>Wartość netto (zł)</t>
  </si>
  <si>
    <t>Vat (zł)</t>
  </si>
  <si>
    <t>Wartość brutto (zł)</t>
  </si>
  <si>
    <t>Przeniesienie prawa użytkowania wieczystego do działki 2190/170 przy ul. Cyprysowej na podstawie wyroku sądowego i ugody</t>
  </si>
  <si>
    <t>01.03.2018</t>
  </si>
  <si>
    <t xml:space="preserve">prawo użytkowania działki 3153/170 położonej w Ornontowicach przy ul. Sosnowej (dawniej Zamkowej) na podstawie aktu notarialnego </t>
  </si>
  <si>
    <t>09.04.2018</t>
  </si>
  <si>
    <t xml:space="preserve">lokal mieszkalny usytuowany w budynku wielorodzinnym położonym w Ornontowicach przy ul. Akacjowej 1/1  na podstawie aktu notarialnego </t>
  </si>
  <si>
    <t>21.05.2018</t>
  </si>
  <si>
    <t xml:space="preserve">lokal mieszkalny usytuowany w budynku wielorodzinnym położonym w Ornontowicach przy ul. Żabik 13/203  na podstawie aktu notarialnego </t>
  </si>
  <si>
    <t>24.09.2018</t>
  </si>
  <si>
    <t>zwrot bonifikat udzielonych przy sprzedaży lokali mieszkalnych</t>
  </si>
  <si>
    <t>Zestawienie powierzchni gruntów stanowiących mienie komunalne Gminy Ornontowice</t>
  </si>
  <si>
    <t>Razem (ha)</t>
  </si>
  <si>
    <t>Powierzchnia gruntów zabudowanych budynkami</t>
  </si>
  <si>
    <t>Powierzchnia gruntów nie zabudowanych (wraz z gruntami pod drogami wewnętrznymi oraz gruntami w użytkowaniu wieczystym Gminy Ornontowice)</t>
  </si>
  <si>
    <t>Powierzchnia gruntów pod drogami gminnymi (bez wewnętrznych)</t>
  </si>
  <si>
    <t>Powierzchnia gruntów nabytych w okresie objętym informacją</t>
  </si>
  <si>
    <t>Powierzchnia gruntów nie wchodzących do zasobu Gminy oddanych w użytkowanie wieczyste osobom fizycznym i prawnym</t>
  </si>
  <si>
    <t>IV. Dane o dochodach uzyskanych z tytułu wykonywania prawa własności i innych praw majątkowych oraz z wykonywania posiadania.</t>
  </si>
  <si>
    <t>1. Informacje o dochodach uzyskanych przez urząd i jednostki budżetowe Gminy Ornontowice</t>
  </si>
  <si>
    <t>Źródło dochodu</t>
  </si>
  <si>
    <t>Kwota dochodu (zł)</t>
  </si>
  <si>
    <t>Dochody z najmu i dzierżawy składników majątkowych, w tym:</t>
  </si>
  <si>
    <t>·         wpływy z najmu  i dzierżawy ZGZG</t>
  </si>
  <si>
    <t>·         wpływy z najmu i dzierżawy ZGKiW</t>
  </si>
  <si>
    <t>·         dochody z najmu uzyskane przez ZGZG</t>
  </si>
  <si>
    <t>·         uzyskane przez Urząd Gminy czynsze</t>
  </si>
  <si>
    <t>Dochody z usług:</t>
  </si>
  <si>
    <t>·         uzyskane przez ZGZG (ciepło)</t>
  </si>
  <si>
    <t>·         uzyskane przez ZGZG (szalety)</t>
  </si>
  <si>
    <t>·         uzyskane przez ZGZG (azart, domofon)</t>
  </si>
  <si>
    <t>Dochody uzyskane ze sprzedaży wody:</t>
  </si>
  <si>
    <t>·         uzyskane przez ZGZG</t>
  </si>
  <si>
    <t>·         uzyskane przez ZGKiW + odsetki</t>
  </si>
  <si>
    <t>Dochody uzyskane ze sprzedaży energii:</t>
  </si>
  <si>
    <t>Dochody uzyskane za odprowadzanie ścieków:</t>
  </si>
  <si>
    <t xml:space="preserve">·         uzyskane przez ZGKiW </t>
  </si>
  <si>
    <t xml:space="preserve">·         uzyskane przez ZGZG </t>
  </si>
  <si>
    <t>Dochody uzyskane za odpady:</t>
  </si>
  <si>
    <t xml:space="preserve">·         uzyskane przez ZGZG odpady </t>
  </si>
  <si>
    <t>·         uzyskane przez ZGZG odpady stałe</t>
  </si>
  <si>
    <t>Inne dochody:</t>
  </si>
  <si>
    <t>·         uzyskane przez ZGKiW</t>
  </si>
  <si>
    <t xml:space="preserve">          uzyskane przez Urząd wpływy z kar</t>
  </si>
  <si>
    <t>·         uzyskane przez Urząd odsetki</t>
  </si>
  <si>
    <t xml:space="preserve">·         Uzyskane przez ZGZG </t>
  </si>
  <si>
    <t>Dochody uzyskane z opłaty z tytułu wzrostu wartości nieruchomości i odszkodowań :</t>
  </si>
  <si>
    <t xml:space="preserve">Dochody uzyskane ze sprzedaży mienia komunalnego </t>
  </si>
  <si>
    <t>Dochody z użytkowania wieczystego, trwałego zarządu, użytkowania i służebności</t>
  </si>
  <si>
    <t>V. Dane i informacje o zdarzeniach mających wpływ ma stan mienia komunalnego.</t>
  </si>
  <si>
    <t>Nazwa zrealizowanej inwestycji</t>
  </si>
  <si>
    <t xml:space="preserve">Sieć gazowa średnioprężna </t>
  </si>
  <si>
    <t>Przyłącze energetyczne dla zasilania stoisk małej gastronomii w parku gminnym przy ul. Orzeskiej w Ornontowicach</t>
  </si>
  <si>
    <t>Witacz przy ul. Dworcowej</t>
  </si>
  <si>
    <t>Ciąg pieszy – dojście do przedszkola</t>
  </si>
  <si>
    <t>Chodnik przy ul. Zwycięstwa (na odcinku od nr 137 do nr 31a)</t>
  </si>
  <si>
    <t>Kanalizacja sanitarna przy ul. Granicznej i Nowej</t>
  </si>
  <si>
    <t>Pompownia PD przy ul. Nowej – P8</t>
  </si>
  <si>
    <t>Pompownia Pm1 przy ul. Granicznej – P10</t>
  </si>
  <si>
    <t>Pompownia Pm2 przy ul. Granicznej – P9</t>
  </si>
  <si>
    <t>Plac zabaw przy Zespole Szkolno-Przedszkolnym w Ornontowicach oraz wykonanie ogrodzenia panelowego w rejonie placu zabaw</t>
  </si>
  <si>
    <t>Droga dojazdowa – część ulicy Słonecznej</t>
  </si>
  <si>
    <t>Droga dojazdowa – część ulicy Żabik</t>
  </si>
  <si>
    <t>Droga dojazdowa – część ulicy Bukowej</t>
  </si>
  <si>
    <t>Progi zwalniające wraz z organizacją ruchu drogowego przy ul. Leśnej.</t>
  </si>
  <si>
    <t>Sięgacz ul. Zwycięstwa w rejonie posesji nr 37 i 39</t>
  </si>
  <si>
    <t>Kanalizacja sanitarna przy ul. Zwycięstwa w rejonie posesji nr 37 i 39</t>
  </si>
  <si>
    <t>Kanalizacja deszczowa przy ul. Zwycięstwa w rejonie posesji nr 37 i 39</t>
  </si>
  <si>
    <t>Sieć wodociągowa przy ul. Kolejowej</t>
  </si>
  <si>
    <t>Sieć wodociągowa przy ul. Solarnia (etap II ul. Solarnia)</t>
  </si>
  <si>
    <t>System monitoringu na terenie Gminy Ornontowice</t>
  </si>
  <si>
    <t>Ławka niepodległości</t>
  </si>
  <si>
    <t>Budowa przyłączy kanalizacyjnych (ZGKiW)</t>
  </si>
  <si>
    <t>Budowa przyłącza wod-kan do kontenera socjalnego (ZGKiW)</t>
  </si>
  <si>
    <t>Chodnik przy ul. Akacjowej Etap I</t>
  </si>
  <si>
    <t>Chodnik przy ul. Akacjowej Etap III</t>
  </si>
  <si>
    <t>Chodnik przy ul. Akacjowej Etap IV</t>
  </si>
  <si>
    <t>2. Inne dane i informacje mające wpływ na stan  mienia komunalnego.</t>
  </si>
  <si>
    <t xml:space="preserve">Gminie Ornontowice nie przysługują ograniczone prawa rzeczowe tj.: ustanowione służebności, użytkowanie, hipoteki, zastawy i spółdzielcze prawa do lokali mieszkalnych. </t>
  </si>
  <si>
    <t xml:space="preserve">Gmina Ornontowice jest użytkownikiem wieczystym gruntów stanowiących własność Skarbu Państwa o łącznej powierzchni 3,9860 ha.  Szczegółowe dane o tych nieruchomościach, ich powierzchni i wartości zawarto w działach I, II i IV niniejszej informacji. Jednocześnie prowadzone jest postępowanie  mające na celu uregulowanie stanu prawnego działki 2190/170 zbytej, na podstawie wyroku sądowego, na rzecz osób fizycznych. Pomimo prawomocnego wyroku brak stosownego wpisu w księdze wieczystej. </t>
  </si>
  <si>
    <t>Gmina w swoim zasobie posiada nieruchomości obciążone ograniczonymi prawami rzeczowymi tj.:</t>
  </si>
  <si>
    <t>1. ustanowionym na podstawie aktów notarialnych prawem służebności przesyłu dla sieci elektroenergetycznych i stacji transformatorowych stanowiących własność innego podmiotu - Vatenfall Distribution Poland; działki numer : 2499/59, 2493/26, 2441/137, 2440/91, 2373/12, 1220/294, 2498/59, 2891/59, 2897/59, 2242/91, 2243/91, 2280/91, 2730/137,</t>
  </si>
  <si>
    <t>2. ustanowionym na podstawie aktu notarialnego prawem bezpłatnego użytkowania pomieszczeń oraz korzystania z części wspólnych budynku usytuowanego przy ul. Klasztornej 1 na rzecz Gminnego Ośrodka Zdrowia w Ornontowicach; działka numer 3009/12,</t>
  </si>
  <si>
    <t>3. ustanowionym na podstawie decyzji trwałym zarządem na rzecz Zespołu Szkolno-Przedszkolnego w Gminie Ornontowice; działki numer 1907/294, 1566/294,</t>
  </si>
  <si>
    <t xml:space="preserve">4. ustanowionym na podstawie aktu notarialnego prawem służebności  drogi koniecznej na nieruchomości 1606/325 na rzecz każdoczesnego właściciela działki 1922/325 położonej w rejonie ulicy Nowej.  </t>
  </si>
  <si>
    <t xml:space="preserve">Gmina Ornontowice włada nieruchomościami o nieuregulowanym stanie prawnym zajętymi pod publiczne drogi gminne. W stosunku do tych nieruchomości toczy się postępowanie przed Wojewodą  lub też w okresie sprawozdawczym wystąpiono z wnioskami o wydanie stosownych decyzji. Szczegółowe dane o działkach zajętych pod drogi, ich stanie prawnym oraz powierzchni wykazano w części IV niniejszej informacji w tabeli  grunty pod drogami. </t>
  </si>
  <si>
    <t xml:space="preserve">Nie toczy się żadne postępowanie z udziałem Gminy Ornontowice o zwrot wywłaszczonych nieruchomości, oraz o zwrot skomunalizowanych nieruchomości. </t>
  </si>
  <si>
    <t xml:space="preserve">Informację o stanie mienia komunalnego za okres od 01.01.2018r. do 31.12.2018r.
sporządziła: Małgorzata Konarska
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</si>
</sst>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"/>
    <numFmt numFmtId="166" formatCode="#,##0.00;[RED]\-#,##0.00"/>
    <numFmt numFmtId="167" formatCode="#,##0.00_ ;[RED]\-#,##0.00\ "/>
    <numFmt numFmtId="168" formatCode="0.0000"/>
    <numFmt numFmtId="169" formatCode="@"/>
    <numFmt numFmtId="170" formatCode="0.00"/>
    <numFmt numFmtId="171" formatCode="#,##0.0000"/>
    <numFmt numFmtId="172" formatCode="#,##0.000"/>
    <numFmt numFmtId="173" formatCode="#,##0.00&quot; zł&quot;;[RED]\-#,##0.00&quot; zł&quot;"/>
    <numFmt numFmtId="174" formatCode="MM/D/YYYY"/>
    <numFmt numFmtId="175" formatCode="0.00%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10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Czcionka tekstu podstawowego"/>
      <family val="2"/>
    </font>
    <font>
      <sz val="7"/>
      <color indexed="10"/>
      <name val="Czcionka tekstu podstawowego"/>
      <family val="2"/>
    </font>
    <font>
      <b/>
      <sz val="7"/>
      <name val="Times New Roman"/>
      <family val="1"/>
    </font>
    <font>
      <sz val="10"/>
      <name val="Czcionka tekstu podstawowego"/>
      <family val="2"/>
    </font>
    <font>
      <sz val="7"/>
      <name val="Czcionka tekstu podstawowego"/>
      <family val="2"/>
    </font>
    <font>
      <sz val="7"/>
      <color indexed="10"/>
      <name val="Times New Roman"/>
      <family val="1"/>
    </font>
    <font>
      <sz val="9"/>
      <name val="Czcionka tekstu podstawowego"/>
      <family val="2"/>
    </font>
    <font>
      <b/>
      <sz val="10"/>
      <name val="Czcionka tekstu podstawowego"/>
      <family val="2"/>
    </font>
    <font>
      <sz val="8"/>
      <name val="Czcionka tekstu podstawowego"/>
      <family val="2"/>
    </font>
    <font>
      <sz val="9"/>
      <name val="Times New Roman"/>
      <family val="1"/>
    </font>
    <font>
      <b/>
      <vertAlign val="superscript"/>
      <sz val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10"/>
      <name val="Czcionka tekstu podstawowego"/>
      <family val="2"/>
    </font>
    <font>
      <sz val="11"/>
      <name val="Czcionka tekstu podstawowego"/>
      <family val="2"/>
    </font>
    <font>
      <b/>
      <sz val="11"/>
      <color indexed="10"/>
      <name val="Czcionka tekstu podstawowego"/>
      <family val="2"/>
    </font>
    <font>
      <sz val="6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sz val="8.45"/>
      <color indexed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justify" vertical="center" wrapText="1"/>
    </xf>
    <xf numFmtId="164" fontId="2" fillId="0" borderId="0" xfId="0" applyFont="1" applyAlignment="1">
      <alignment vertical="center"/>
    </xf>
    <xf numFmtId="164" fontId="6" fillId="0" borderId="0" xfId="0" applyFont="1" applyBorder="1" applyAlignment="1">
      <alignment vertical="center" wrapText="1"/>
    </xf>
    <xf numFmtId="164" fontId="6" fillId="0" borderId="0" xfId="0" applyFont="1" applyAlignment="1">
      <alignment vertical="center"/>
    </xf>
    <xf numFmtId="164" fontId="7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1" fillId="0" borderId="0" xfId="0" applyFont="1" applyAlignment="1">
      <alignment vertical="center"/>
    </xf>
    <xf numFmtId="164" fontId="13" fillId="0" borderId="0" xfId="0" applyFont="1" applyBorder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164" fontId="12" fillId="0" borderId="0" xfId="0" applyFont="1" applyAlignment="1">
      <alignment vertic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11" fillId="0" borderId="1" xfId="0" applyFont="1" applyBorder="1" applyAlignment="1">
      <alignment vertical="top" wrapText="1"/>
    </xf>
    <xf numFmtId="164" fontId="14" fillId="0" borderId="2" xfId="0" applyFont="1" applyBorder="1" applyAlignment="1">
      <alignment horizontal="center" wrapText="1"/>
    </xf>
    <xf numFmtId="164" fontId="14" fillId="0" borderId="3" xfId="0" applyFont="1" applyBorder="1" applyAlignment="1">
      <alignment horizontal="center" wrapText="1"/>
    </xf>
    <xf numFmtId="165" fontId="14" fillId="0" borderId="4" xfId="0" applyNumberFormat="1" applyFont="1" applyBorder="1" applyAlignment="1">
      <alignment horizontal="center" wrapText="1"/>
    </xf>
    <xf numFmtId="164" fontId="11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vertical="center" wrapText="1"/>
    </xf>
    <xf numFmtId="165" fontId="11" fillId="0" borderId="5" xfId="0" applyNumberFormat="1" applyFont="1" applyBorder="1" applyAlignment="1">
      <alignment vertical="center"/>
    </xf>
    <xf numFmtId="166" fontId="11" fillId="0" borderId="6" xfId="0" applyNumberFormat="1" applyFont="1" applyBorder="1" applyAlignment="1">
      <alignment horizontal="right" vertical="top" wrapText="1"/>
    </xf>
    <xf numFmtId="167" fontId="9" fillId="0" borderId="0" xfId="0" applyNumberFormat="1" applyFont="1" applyAlignment="1">
      <alignment/>
    </xf>
    <xf numFmtId="164" fontId="11" fillId="0" borderId="7" xfId="0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vertical="center"/>
    </xf>
    <xf numFmtId="166" fontId="11" fillId="0" borderId="8" xfId="0" applyNumberFormat="1" applyFont="1" applyBorder="1" applyAlignment="1">
      <alignment horizontal="right" vertical="top" wrapText="1"/>
    </xf>
    <xf numFmtId="167" fontId="12" fillId="0" borderId="0" xfId="0" applyNumberFormat="1" applyFont="1" applyAlignment="1">
      <alignment/>
    </xf>
    <xf numFmtId="164" fontId="15" fillId="0" borderId="7" xfId="0" applyFont="1" applyBorder="1" applyAlignment="1">
      <alignment horizontal="right" vertical="center" wrapText="1"/>
    </xf>
    <xf numFmtId="164" fontId="14" fillId="0" borderId="7" xfId="0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vertical="center"/>
    </xf>
    <xf numFmtId="166" fontId="14" fillId="0" borderId="8" xfId="0" applyNumberFormat="1" applyFont="1" applyBorder="1" applyAlignment="1">
      <alignment horizontal="right" vertical="top" wrapText="1"/>
    </xf>
    <xf numFmtId="164" fontId="14" fillId="0" borderId="0" xfId="0" applyFont="1" applyAlignment="1">
      <alignment/>
    </xf>
    <xf numFmtId="165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7" fontId="16" fillId="0" borderId="0" xfId="0" applyNumberFormat="1" applyFont="1" applyAlignment="1">
      <alignment/>
    </xf>
    <xf numFmtId="165" fontId="11" fillId="0" borderId="8" xfId="0" applyNumberFormat="1" applyFont="1" applyBorder="1" applyAlignment="1">
      <alignment horizontal="center" vertical="top" wrapText="1"/>
    </xf>
    <xf numFmtId="165" fontId="9" fillId="0" borderId="0" xfId="0" applyNumberFormat="1" applyFont="1" applyAlignment="1">
      <alignment/>
    </xf>
    <xf numFmtId="164" fontId="14" fillId="0" borderId="9" xfId="0" applyFont="1" applyBorder="1" applyAlignment="1">
      <alignment horizontal="right" vertical="center" wrapText="1"/>
    </xf>
    <xf numFmtId="165" fontId="14" fillId="0" borderId="10" xfId="0" applyNumberFormat="1" applyFont="1" applyBorder="1" applyAlignment="1">
      <alignment vertical="center"/>
    </xf>
    <xf numFmtId="165" fontId="11" fillId="0" borderId="11" xfId="0" applyNumberFormat="1" applyFont="1" applyBorder="1" applyAlignment="1">
      <alignment horizontal="center" vertical="top" wrapText="1"/>
    </xf>
    <xf numFmtId="164" fontId="11" fillId="0" borderId="3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right" vertical="center" wrapText="1"/>
    </xf>
    <xf numFmtId="165" fontId="11" fillId="0" borderId="4" xfId="0" applyNumberFormat="1" applyFont="1" applyBorder="1" applyAlignment="1">
      <alignment vertical="center"/>
    </xf>
    <xf numFmtId="165" fontId="11" fillId="0" borderId="12" xfId="0" applyNumberFormat="1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vertical="center"/>
    </xf>
    <xf numFmtId="165" fontId="11" fillId="0" borderId="12" xfId="0" applyNumberFormat="1" applyFont="1" applyBorder="1" applyAlignment="1">
      <alignment horizontal="center" vertical="top" wrapText="1"/>
    </xf>
    <xf numFmtId="165" fontId="14" fillId="0" borderId="13" xfId="0" applyNumberFormat="1" applyFont="1" applyBorder="1" applyAlignment="1">
      <alignment vertical="center"/>
    </xf>
    <xf numFmtId="165" fontId="11" fillId="0" borderId="13" xfId="0" applyNumberFormat="1" applyFont="1" applyBorder="1" applyAlignment="1">
      <alignment horizontal="center" vertical="top" wrapText="1"/>
    </xf>
    <xf numFmtId="164" fontId="9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5" fontId="11" fillId="0" borderId="0" xfId="0" applyNumberFormat="1" applyFont="1" applyAlignment="1">
      <alignment/>
    </xf>
    <xf numFmtId="165" fontId="11" fillId="0" borderId="6" xfId="0" applyNumberFormat="1" applyFont="1" applyBorder="1" applyAlignment="1">
      <alignment horizontal="right" vertical="top" wrapText="1"/>
    </xf>
    <xf numFmtId="165" fontId="11" fillId="0" borderId="8" xfId="0" applyNumberFormat="1" applyFont="1" applyBorder="1" applyAlignment="1">
      <alignment horizontal="right" vertical="top" wrapText="1"/>
    </xf>
    <xf numFmtId="164" fontId="12" fillId="0" borderId="0" xfId="0" applyFont="1" applyAlignment="1">
      <alignment/>
    </xf>
    <xf numFmtId="165" fontId="15" fillId="0" borderId="0" xfId="0" applyNumberFormat="1" applyFont="1" applyBorder="1" applyAlignment="1">
      <alignment vertical="center"/>
    </xf>
    <xf numFmtId="165" fontId="14" fillId="0" borderId="8" xfId="0" applyNumberFormat="1" applyFont="1" applyBorder="1" applyAlignment="1">
      <alignment horizontal="right" vertical="top" wrapText="1"/>
    </xf>
    <xf numFmtId="164" fontId="11" fillId="0" borderId="1" xfId="0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9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18" fillId="0" borderId="0" xfId="0" applyFont="1" applyBorder="1" applyAlignment="1">
      <alignment vertical="center"/>
    </xf>
    <xf numFmtId="164" fontId="17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center" vertical="center"/>
    </xf>
    <xf numFmtId="164" fontId="14" fillId="0" borderId="3" xfId="0" applyFont="1" applyBorder="1" applyAlignment="1">
      <alignment horizontal="center" vertical="center" wrapText="1"/>
    </xf>
    <xf numFmtId="164" fontId="20" fillId="0" borderId="2" xfId="0" applyFont="1" applyBorder="1" applyAlignment="1">
      <alignment horizontal="center" vertical="center"/>
    </xf>
    <xf numFmtId="164" fontId="14" fillId="0" borderId="5" xfId="0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17" fillId="0" borderId="6" xfId="0" applyFont="1" applyBorder="1" applyAlignment="1">
      <alignment vertical="center" wrapText="1"/>
    </xf>
    <xf numFmtId="164" fontId="22" fillId="0" borderId="2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6" fillId="0" borderId="12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21" fillId="0" borderId="0" xfId="0" applyFont="1" applyAlignment="1">
      <alignment vertical="center"/>
    </xf>
    <xf numFmtId="164" fontId="6" fillId="0" borderId="8" xfId="0" applyFont="1" applyBorder="1" applyAlignment="1">
      <alignment vertical="center" wrapText="1"/>
    </xf>
    <xf numFmtId="164" fontId="22" fillId="0" borderId="7" xfId="0" applyFont="1" applyBorder="1" applyAlignment="1">
      <alignment horizontal="center" vertical="center" wrapText="1"/>
    </xf>
    <xf numFmtId="164" fontId="6" fillId="0" borderId="12" xfId="0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right" vertical="center" wrapText="1"/>
    </xf>
    <xf numFmtId="165" fontId="21" fillId="0" borderId="0" xfId="0" applyNumberFormat="1" applyFont="1" applyFill="1" applyBorder="1" applyAlignment="1">
      <alignment vertical="center"/>
    </xf>
    <xf numFmtId="164" fontId="6" fillId="0" borderId="8" xfId="0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horizontal="right" vertical="center" wrapText="1"/>
    </xf>
    <xf numFmtId="164" fontId="15" fillId="0" borderId="7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vertical="center"/>
    </xf>
    <xf numFmtId="164" fontId="6" fillId="0" borderId="11" xfId="0" applyFont="1" applyBorder="1" applyAlignment="1">
      <alignment vertical="center" wrapText="1"/>
    </xf>
    <xf numFmtId="164" fontId="15" fillId="0" borderId="9" xfId="0" applyFont="1" applyBorder="1" applyAlignment="1">
      <alignment horizontal="center" vertical="center" wrapText="1"/>
    </xf>
    <xf numFmtId="164" fontId="6" fillId="0" borderId="13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vertical="center"/>
    </xf>
    <xf numFmtId="164" fontId="6" fillId="0" borderId="0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vertical="center"/>
    </xf>
    <xf numFmtId="169" fontId="15" fillId="0" borderId="2" xfId="0" applyNumberFormat="1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4" fontId="17" fillId="0" borderId="2" xfId="0" applyFont="1" applyBorder="1" applyAlignment="1">
      <alignment vertical="center" wrapText="1"/>
    </xf>
    <xf numFmtId="164" fontId="6" fillId="0" borderId="7" xfId="0" applyFont="1" applyBorder="1" applyAlignment="1">
      <alignment vertical="center" wrapText="1"/>
    </xf>
    <xf numFmtId="164" fontId="23" fillId="0" borderId="7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/>
    </xf>
    <xf numFmtId="164" fontId="6" fillId="0" borderId="9" xfId="0" applyFont="1" applyBorder="1" applyAlignment="1">
      <alignment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vertical="center"/>
    </xf>
    <xf numFmtId="165" fontId="17" fillId="2" borderId="11" xfId="0" applyNumberFormat="1" applyFont="1" applyFill="1" applyBorder="1" applyAlignment="1">
      <alignment horizontal="right" vertical="center" wrapText="1"/>
    </xf>
    <xf numFmtId="164" fontId="20" fillId="2" borderId="9" xfId="0" applyFont="1" applyFill="1" applyBorder="1" applyAlignment="1">
      <alignment horizontal="center" vertical="center" wrapText="1"/>
    </xf>
    <xf numFmtId="164" fontId="17" fillId="2" borderId="13" xfId="0" applyFont="1" applyFill="1" applyBorder="1" applyAlignment="1">
      <alignment horizontal="center" vertical="center" wrapText="1"/>
    </xf>
    <xf numFmtId="165" fontId="17" fillId="2" borderId="11" xfId="0" applyNumberFormat="1" applyFont="1" applyFill="1" applyBorder="1" applyAlignment="1">
      <alignment vertical="center" wrapText="1"/>
    </xf>
    <xf numFmtId="165" fontId="17" fillId="2" borderId="3" xfId="0" applyNumberFormat="1" applyFont="1" applyFill="1" applyBorder="1" applyAlignment="1">
      <alignment vertical="center"/>
    </xf>
    <xf numFmtId="164" fontId="25" fillId="0" borderId="0" xfId="0" applyFont="1" applyBorder="1" applyAlignment="1">
      <alignment vertical="center"/>
    </xf>
    <xf numFmtId="164" fontId="25" fillId="0" borderId="0" xfId="0" applyFont="1" applyAlignment="1">
      <alignment vertical="center"/>
    </xf>
    <xf numFmtId="164" fontId="17" fillId="0" borderId="2" xfId="0" applyFont="1" applyBorder="1" applyAlignment="1">
      <alignment horizontal="right" vertical="center" wrapText="1"/>
    </xf>
    <xf numFmtId="164" fontId="20" fillId="0" borderId="1" xfId="0" applyFont="1" applyBorder="1" applyAlignment="1">
      <alignment horizontal="center" vertical="center" wrapText="1"/>
    </xf>
    <xf numFmtId="164" fontId="17" fillId="0" borderId="14" xfId="0" applyFont="1" applyBorder="1" applyAlignment="1">
      <alignment horizontal="center" vertical="center" wrapText="1"/>
    </xf>
    <xf numFmtId="165" fontId="17" fillId="0" borderId="6" xfId="0" applyNumberFormat="1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/>
    </xf>
    <xf numFmtId="165" fontId="6" fillId="0" borderId="8" xfId="0" applyNumberFormat="1" applyFont="1" applyFill="1" applyBorder="1" applyAlignment="1">
      <alignment horizontal="right" vertical="center" wrapText="1"/>
    </xf>
    <xf numFmtId="164" fontId="15" fillId="0" borderId="1" xfId="0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164" fontId="6" fillId="0" borderId="8" xfId="0" applyFont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vertical="center"/>
    </xf>
    <xf numFmtId="164" fontId="6" fillId="0" borderId="11" xfId="0" applyFont="1" applyBorder="1" applyAlignment="1">
      <alignment vertical="center"/>
    </xf>
    <xf numFmtId="164" fontId="2" fillId="0" borderId="13" xfId="0" applyFont="1" applyBorder="1" applyAlignment="1">
      <alignment horizontal="center" vertical="center" wrapText="1"/>
    </xf>
    <xf numFmtId="164" fontId="17" fillId="0" borderId="11" xfId="0" applyFont="1" applyBorder="1" applyAlignment="1">
      <alignment vertical="center" wrapText="1"/>
    </xf>
    <xf numFmtId="164" fontId="22" fillId="0" borderId="7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vertical="center"/>
    </xf>
    <xf numFmtId="164" fontId="21" fillId="0" borderId="0" xfId="0" applyFont="1" applyFill="1" applyAlignment="1">
      <alignment vertical="center"/>
    </xf>
    <xf numFmtId="164" fontId="2" fillId="0" borderId="10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164" fontId="17" fillId="0" borderId="3" xfId="0" applyFont="1" applyBorder="1" applyAlignment="1">
      <alignment vertical="center" wrapText="1"/>
    </xf>
    <xf numFmtId="164" fontId="15" fillId="0" borderId="2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164" fontId="21" fillId="0" borderId="0" xfId="0" applyFont="1" applyBorder="1" applyAlignment="1">
      <alignment horizontal="right" vertical="center"/>
    </xf>
    <xf numFmtId="164" fontId="20" fillId="2" borderId="1" xfId="0" applyFont="1" applyFill="1" applyBorder="1" applyAlignment="1">
      <alignment horizontal="center" vertical="center" wrapText="1"/>
    </xf>
    <xf numFmtId="164" fontId="17" fillId="2" borderId="14" xfId="0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right" vertical="center" wrapText="1"/>
    </xf>
    <xf numFmtId="164" fontId="6" fillId="0" borderId="2" xfId="0" applyFont="1" applyBorder="1" applyAlignment="1">
      <alignment horizontal="right" vertical="center" wrapText="1"/>
    </xf>
    <xf numFmtId="164" fontId="6" fillId="0" borderId="14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164" fontId="23" fillId="0" borderId="9" xfId="0" applyFont="1" applyBorder="1" applyAlignment="1">
      <alignment horizontal="center" vertical="center" wrapText="1"/>
    </xf>
    <xf numFmtId="164" fontId="27" fillId="0" borderId="8" xfId="0" applyFont="1" applyBorder="1" applyAlignment="1">
      <alignment vertical="center" wrapText="1"/>
    </xf>
    <xf numFmtId="164" fontId="17" fillId="0" borderId="6" xfId="0" applyFont="1" applyFill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right" vertical="center" wrapText="1"/>
    </xf>
    <xf numFmtId="164" fontId="6" fillId="0" borderId="6" xfId="0" applyFont="1" applyBorder="1" applyAlignment="1">
      <alignment vertical="center" wrapText="1"/>
    </xf>
    <xf numFmtId="164" fontId="2" fillId="0" borderId="14" xfId="0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vertical="center"/>
    </xf>
    <xf numFmtId="164" fontId="6" fillId="0" borderId="10" xfId="0" applyFont="1" applyBorder="1" applyAlignment="1">
      <alignment vertical="center" wrapText="1"/>
    </xf>
    <xf numFmtId="164" fontId="17" fillId="0" borderId="3" xfId="0" applyFont="1" applyFill="1" applyBorder="1" applyAlignment="1">
      <alignment vertical="center" wrapText="1"/>
    </xf>
    <xf numFmtId="164" fontId="15" fillId="0" borderId="1" xfId="0" applyFont="1" applyFill="1" applyBorder="1" applyAlignment="1">
      <alignment horizontal="center" vertical="center" wrapText="1"/>
    </xf>
    <xf numFmtId="164" fontId="6" fillId="0" borderId="14" xfId="0" applyFont="1" applyFill="1" applyBorder="1" applyAlignment="1">
      <alignment vertical="center" wrapText="1"/>
    </xf>
    <xf numFmtId="165" fontId="6" fillId="0" borderId="13" xfId="0" applyNumberFormat="1" applyFont="1" applyFill="1" applyBorder="1" applyAlignment="1">
      <alignment horizontal="right" vertical="center" wrapText="1"/>
    </xf>
    <xf numFmtId="164" fontId="6" fillId="0" borderId="14" xfId="0" applyFont="1" applyBorder="1" applyAlignment="1">
      <alignment vertical="center" wrapText="1"/>
    </xf>
    <xf numFmtId="164" fontId="20" fillId="2" borderId="2" xfId="0" applyFont="1" applyFill="1" applyBorder="1" applyAlignment="1">
      <alignment horizontal="center" vertical="center" wrapText="1"/>
    </xf>
    <xf numFmtId="164" fontId="17" fillId="2" borderId="5" xfId="0" applyFont="1" applyFill="1" applyBorder="1" applyAlignment="1">
      <alignment vertical="center" wrapText="1"/>
    </xf>
    <xf numFmtId="164" fontId="6" fillId="0" borderId="5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4" fontId="27" fillId="0" borderId="7" xfId="0" applyFont="1" applyBorder="1" applyAlignment="1">
      <alignment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17" fillId="2" borderId="0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right" vertical="center" wrapText="1"/>
    </xf>
    <xf numFmtId="164" fontId="17" fillId="0" borderId="7" xfId="0" applyFont="1" applyBorder="1" applyAlignment="1">
      <alignment vertical="center" wrapText="1"/>
    </xf>
    <xf numFmtId="164" fontId="23" fillId="0" borderId="2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15" fillId="0" borderId="0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6" fillId="0" borderId="11" xfId="0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4" fontId="17" fillId="0" borderId="6" xfId="0" applyFont="1" applyBorder="1" applyAlignment="1">
      <alignment vertical="center"/>
    </xf>
    <xf numFmtId="164" fontId="27" fillId="0" borderId="11" xfId="0" applyFont="1" applyBorder="1" applyAlignment="1">
      <alignment vertical="center"/>
    </xf>
    <xf numFmtId="164" fontId="6" fillId="0" borderId="13" xfId="0" applyFont="1" applyBorder="1" applyAlignment="1">
      <alignment vertical="center" wrapText="1"/>
    </xf>
    <xf numFmtId="164" fontId="17" fillId="2" borderId="14" xfId="0" applyFont="1" applyFill="1" applyBorder="1" applyAlignment="1">
      <alignment vertical="center" wrapText="1"/>
    </xf>
    <xf numFmtId="165" fontId="17" fillId="2" borderId="14" xfId="0" applyNumberFormat="1" applyFont="1" applyFill="1" applyBorder="1" applyAlignment="1">
      <alignment horizontal="right" vertical="center" wrapText="1"/>
    </xf>
    <xf numFmtId="165" fontId="6" fillId="0" borderId="7" xfId="0" applyNumberFormat="1" applyFont="1" applyBorder="1" applyAlignment="1">
      <alignment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vertical="center" wrapText="1"/>
    </xf>
    <xf numFmtId="165" fontId="6" fillId="0" borderId="3" xfId="0" applyNumberFormat="1" applyFont="1" applyBorder="1" applyAlignment="1">
      <alignment vertical="center" wrapText="1"/>
    </xf>
    <xf numFmtId="165" fontId="6" fillId="0" borderId="12" xfId="0" applyNumberFormat="1" applyFont="1" applyBorder="1" applyAlignment="1">
      <alignment vertical="center" wrapText="1"/>
    </xf>
    <xf numFmtId="165" fontId="6" fillId="0" borderId="14" xfId="0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 wrapText="1"/>
    </xf>
    <xf numFmtId="165" fontId="6" fillId="0" borderId="4" xfId="0" applyNumberFormat="1" applyFont="1" applyBorder="1" applyAlignment="1">
      <alignment vertical="center" wrapText="1"/>
    </xf>
    <xf numFmtId="165" fontId="6" fillId="0" borderId="16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>
      <alignment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3" xfId="0" applyFont="1" applyBorder="1" applyAlignment="1">
      <alignment vertical="center" wrapText="1"/>
    </xf>
    <xf numFmtId="164" fontId="15" fillId="0" borderId="10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vertical="center" wrapText="1"/>
    </xf>
    <xf numFmtId="164" fontId="17" fillId="2" borderId="13" xfId="0" applyFont="1" applyFill="1" applyBorder="1" applyAlignment="1">
      <alignment vertical="center" wrapText="1"/>
    </xf>
    <xf numFmtId="165" fontId="17" fillId="2" borderId="13" xfId="0" applyNumberFormat="1" applyFont="1" applyFill="1" applyBorder="1" applyAlignment="1">
      <alignment vertical="center" wrapText="1"/>
    </xf>
    <xf numFmtId="164" fontId="6" fillId="0" borderId="12" xfId="0" applyFont="1" applyBorder="1" applyAlignment="1">
      <alignment vertical="center" wrapText="1"/>
    </xf>
    <xf numFmtId="165" fontId="6" fillId="0" borderId="5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vertical="center" wrapText="1"/>
    </xf>
    <xf numFmtId="165" fontId="6" fillId="0" borderId="11" xfId="0" applyNumberFormat="1" applyFont="1" applyBorder="1" applyAlignment="1">
      <alignment vertical="center" wrapText="1"/>
    </xf>
    <xf numFmtId="164" fontId="17" fillId="0" borderId="3" xfId="0" applyFont="1" applyBorder="1" applyAlignment="1">
      <alignment horizontal="left" vertical="center" wrapText="1"/>
    </xf>
    <xf numFmtId="165" fontId="6" fillId="0" borderId="8" xfId="0" applyNumberFormat="1" applyFont="1" applyBorder="1" applyAlignment="1">
      <alignment vertical="center" wrapText="1"/>
    </xf>
    <xf numFmtId="165" fontId="6" fillId="0" borderId="6" xfId="0" applyNumberFormat="1" applyFont="1" applyFill="1" applyBorder="1" applyAlignment="1">
      <alignment vertical="center" wrapText="1"/>
    </xf>
    <xf numFmtId="165" fontId="6" fillId="0" borderId="8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vertical="center" wrapText="1"/>
    </xf>
    <xf numFmtId="165" fontId="6" fillId="0" borderId="13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 wrapText="1"/>
    </xf>
    <xf numFmtId="165" fontId="17" fillId="2" borderId="3" xfId="0" applyNumberFormat="1" applyFont="1" applyFill="1" applyBorder="1" applyAlignment="1">
      <alignment vertical="center" wrapText="1"/>
    </xf>
    <xf numFmtId="164" fontId="17" fillId="0" borderId="6" xfId="0" applyFont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vertical="center" wrapText="1"/>
    </xf>
    <xf numFmtId="164" fontId="6" fillId="0" borderId="8" xfId="0" applyFont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vertical="center" wrapText="1"/>
    </xf>
    <xf numFmtId="164" fontId="6" fillId="0" borderId="11" xfId="0" applyFont="1" applyBorder="1" applyAlignment="1">
      <alignment horizontal="left" vertical="center" wrapText="1"/>
    </xf>
    <xf numFmtId="165" fontId="6" fillId="0" borderId="9" xfId="0" applyNumberFormat="1" applyFont="1" applyFill="1" applyBorder="1" applyAlignment="1">
      <alignment vertical="center" wrapText="1"/>
    </xf>
    <xf numFmtId="164" fontId="17" fillId="0" borderId="3" xfId="0" applyFont="1" applyBorder="1" applyAlignment="1">
      <alignment horizontal="justify" vertical="center" wrapText="1"/>
    </xf>
    <xf numFmtId="165" fontId="6" fillId="0" borderId="9" xfId="0" applyNumberFormat="1" applyFont="1" applyBorder="1" applyAlignment="1">
      <alignment vertical="center" wrapText="1"/>
    </xf>
    <xf numFmtId="164" fontId="15" fillId="0" borderId="15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vertical="center" wrapText="1"/>
    </xf>
    <xf numFmtId="164" fontId="17" fillId="2" borderId="14" xfId="0" applyFont="1" applyFill="1" applyBorder="1" applyAlignment="1">
      <alignment horizontal="right" vertical="center" wrapText="1"/>
    </xf>
    <xf numFmtId="164" fontId="20" fillId="2" borderId="15" xfId="0" applyFont="1" applyFill="1" applyBorder="1" applyAlignment="1">
      <alignment horizontal="center" vertical="center" wrapText="1"/>
    </xf>
    <xf numFmtId="164" fontId="17" fillId="2" borderId="15" xfId="0" applyFont="1" applyFill="1" applyBorder="1" applyAlignment="1">
      <alignment vertical="center" wrapText="1"/>
    </xf>
    <xf numFmtId="164" fontId="2" fillId="0" borderId="0" xfId="0" applyFont="1" applyBorder="1" applyAlignment="1">
      <alignment vertical="center"/>
    </xf>
    <xf numFmtId="169" fontId="2" fillId="0" borderId="0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9" fontId="6" fillId="0" borderId="17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9" fontId="14" fillId="0" borderId="18" xfId="0" applyNumberFormat="1" applyFont="1" applyBorder="1" applyAlignment="1">
      <alignment horizontal="center" vertical="center" wrapText="1"/>
    </xf>
    <xf numFmtId="164" fontId="14" fillId="0" borderId="18" xfId="0" applyFont="1" applyBorder="1" applyAlignment="1">
      <alignment horizontal="center" vertical="center" wrapText="1"/>
    </xf>
    <xf numFmtId="168" fontId="14" fillId="0" borderId="18" xfId="0" applyNumberFormat="1" applyFont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169" fontId="6" fillId="0" borderId="18" xfId="0" applyNumberFormat="1" applyFont="1" applyBorder="1" applyAlignment="1">
      <alignment horizontal="center" vertical="center" wrapText="1"/>
    </xf>
    <xf numFmtId="164" fontId="6" fillId="0" borderId="18" xfId="0" applyFont="1" applyBorder="1" applyAlignment="1">
      <alignment horizontal="center" vertical="center" wrapText="1"/>
    </xf>
    <xf numFmtId="168" fontId="6" fillId="0" borderId="18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right" vertical="center" wrapText="1"/>
    </xf>
    <xf numFmtId="165" fontId="6" fillId="0" borderId="18" xfId="0" applyNumberFormat="1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vertical="center"/>
    </xf>
    <xf numFmtId="169" fontId="6" fillId="0" borderId="18" xfId="0" applyNumberFormat="1" applyFont="1" applyFill="1" applyBorder="1" applyAlignment="1">
      <alignment horizontal="center" vertical="center" wrapText="1"/>
    </xf>
    <xf numFmtId="164" fontId="6" fillId="0" borderId="18" xfId="0" applyFont="1" applyFill="1" applyBorder="1" applyAlignment="1">
      <alignment horizontal="center" vertical="center" wrapText="1"/>
    </xf>
    <xf numFmtId="168" fontId="6" fillId="0" borderId="18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169" fontId="6" fillId="0" borderId="19" xfId="0" applyNumberFormat="1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 wrapText="1"/>
    </xf>
    <xf numFmtId="164" fontId="29" fillId="0" borderId="0" xfId="0" applyFont="1" applyBorder="1" applyAlignment="1">
      <alignment vertical="center"/>
    </xf>
    <xf numFmtId="169" fontId="17" fillId="2" borderId="18" xfId="0" applyNumberFormat="1" applyFont="1" applyFill="1" applyBorder="1" applyAlignment="1">
      <alignment horizontal="right" vertical="center" wrapText="1"/>
    </xf>
    <xf numFmtId="168" fontId="17" fillId="2" borderId="20" xfId="0" applyNumberFormat="1" applyFont="1" applyFill="1" applyBorder="1" applyAlignment="1">
      <alignment horizontal="center" vertical="center" wrapText="1"/>
    </xf>
    <xf numFmtId="165" fontId="17" fillId="2" borderId="18" xfId="0" applyNumberFormat="1" applyFont="1" applyFill="1" applyBorder="1" applyAlignment="1">
      <alignment horizontal="right" vertical="center" wrapText="1"/>
    </xf>
    <xf numFmtId="164" fontId="17" fillId="0" borderId="0" xfId="0" applyFont="1" applyBorder="1" applyAlignment="1">
      <alignment vertical="center"/>
    </xf>
    <xf numFmtId="169" fontId="17" fillId="0" borderId="18" xfId="0" applyNumberFormat="1" applyFont="1" applyBorder="1" applyAlignment="1">
      <alignment horizontal="right" vertical="center" wrapText="1"/>
    </xf>
    <xf numFmtId="168" fontId="17" fillId="0" borderId="20" xfId="0" applyNumberFormat="1" applyFont="1" applyBorder="1" applyAlignment="1">
      <alignment horizontal="center" vertical="center" wrapText="1"/>
    </xf>
    <xf numFmtId="165" fontId="17" fillId="0" borderId="18" xfId="0" applyNumberFormat="1" applyFont="1" applyBorder="1" applyAlignment="1">
      <alignment horizontal="right" vertical="center" wrapText="1"/>
    </xf>
    <xf numFmtId="165" fontId="17" fillId="0" borderId="18" xfId="0" applyNumberFormat="1" applyFont="1" applyFill="1" applyBorder="1" applyAlignment="1">
      <alignment horizontal="right" vertical="center" wrapText="1"/>
    </xf>
    <xf numFmtId="169" fontId="6" fillId="0" borderId="21" xfId="0" applyNumberFormat="1" applyFont="1" applyBorder="1" applyAlignment="1">
      <alignment horizontal="center" vertical="center" wrapText="1"/>
    </xf>
    <xf numFmtId="164" fontId="6" fillId="0" borderId="21" xfId="0" applyFont="1" applyBorder="1" applyAlignment="1">
      <alignment horizontal="center" vertical="center" wrapText="1"/>
    </xf>
    <xf numFmtId="164" fontId="6" fillId="0" borderId="18" xfId="0" applyFont="1" applyFill="1" applyBorder="1" applyAlignment="1">
      <alignment horizontal="center"/>
    </xf>
    <xf numFmtId="168" fontId="6" fillId="0" borderId="18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vertical="center"/>
    </xf>
    <xf numFmtId="164" fontId="6" fillId="0" borderId="19" xfId="0" applyFont="1" applyFill="1" applyBorder="1" applyAlignment="1">
      <alignment horizontal="center"/>
    </xf>
    <xf numFmtId="164" fontId="6" fillId="0" borderId="19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vertical="center"/>
    </xf>
    <xf numFmtId="164" fontId="17" fillId="2" borderId="18" xfId="0" applyFont="1" applyFill="1" applyBorder="1" applyAlignment="1">
      <alignment horizontal="right"/>
    </xf>
    <xf numFmtId="168" fontId="17" fillId="2" borderId="20" xfId="0" applyNumberFormat="1" applyFont="1" applyFill="1" applyBorder="1" applyAlignment="1">
      <alignment horizontal="center"/>
    </xf>
    <xf numFmtId="165" fontId="17" fillId="2" borderId="18" xfId="0" applyNumberFormat="1" applyFont="1" applyFill="1" applyBorder="1" applyAlignment="1">
      <alignment horizontal="right"/>
    </xf>
    <xf numFmtId="164" fontId="17" fillId="0" borderId="18" xfId="0" applyFont="1" applyFill="1" applyBorder="1" applyAlignment="1">
      <alignment horizontal="right"/>
    </xf>
    <xf numFmtId="168" fontId="17" fillId="0" borderId="20" xfId="0" applyNumberFormat="1" applyFont="1" applyFill="1" applyBorder="1" applyAlignment="1">
      <alignment horizontal="center"/>
    </xf>
    <xf numFmtId="165" fontId="17" fillId="0" borderId="18" xfId="0" applyNumberFormat="1" applyFont="1" applyFill="1" applyBorder="1" applyAlignment="1">
      <alignment horizontal="right"/>
    </xf>
    <xf numFmtId="164" fontId="6" fillId="0" borderId="21" xfId="0" applyFont="1" applyFill="1" applyBorder="1" applyAlignment="1">
      <alignment horizontal="center"/>
    </xf>
    <xf numFmtId="164" fontId="6" fillId="0" borderId="21" xfId="0" applyFont="1" applyFill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center"/>
    </xf>
    <xf numFmtId="168" fontId="6" fillId="0" borderId="22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vertical="center" wrapText="1"/>
    </xf>
    <xf numFmtId="165" fontId="6" fillId="0" borderId="18" xfId="0" applyNumberFormat="1" applyFont="1" applyFill="1" applyBorder="1" applyAlignment="1">
      <alignment vertical="center"/>
    </xf>
    <xf numFmtId="164" fontId="2" fillId="0" borderId="23" xfId="0" applyFont="1" applyBorder="1" applyAlignment="1">
      <alignment horizontal="center"/>
    </xf>
    <xf numFmtId="165" fontId="6" fillId="0" borderId="21" xfId="0" applyNumberFormat="1" applyFont="1" applyBorder="1" applyAlignment="1">
      <alignment horizontal="right" vertical="center" wrapText="1"/>
    </xf>
    <xf numFmtId="169" fontId="6" fillId="0" borderId="18" xfId="0" applyNumberFormat="1" applyFont="1" applyBorder="1" applyAlignment="1">
      <alignment horizontal="center" vertical="top" wrapText="1"/>
    </xf>
    <xf numFmtId="165" fontId="6" fillId="0" borderId="21" xfId="0" applyNumberFormat="1" applyFont="1" applyFill="1" applyBorder="1" applyAlignment="1">
      <alignment horizontal="right" vertical="center" wrapText="1"/>
    </xf>
    <xf numFmtId="169" fontId="6" fillId="0" borderId="18" xfId="0" applyNumberFormat="1" applyFont="1" applyFill="1" applyBorder="1" applyAlignment="1">
      <alignment horizontal="center" vertical="top" wrapText="1"/>
    </xf>
    <xf numFmtId="165" fontId="17" fillId="2" borderId="21" xfId="0" applyNumberFormat="1" applyFont="1" applyFill="1" applyBorder="1" applyAlignment="1">
      <alignment horizontal="right" vertical="center" wrapText="1"/>
    </xf>
    <xf numFmtId="165" fontId="17" fillId="0" borderId="21" xfId="0" applyNumberFormat="1" applyFont="1" applyFill="1" applyBorder="1" applyAlignment="1">
      <alignment horizontal="right" vertical="center" wrapText="1"/>
    </xf>
    <xf numFmtId="165" fontId="6" fillId="0" borderId="21" xfId="0" applyNumberFormat="1" applyFont="1" applyFill="1" applyBorder="1" applyAlignment="1">
      <alignment vertical="center" wrapText="1"/>
    </xf>
    <xf numFmtId="164" fontId="6" fillId="0" borderId="18" xfId="0" applyFont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169" fontId="6" fillId="0" borderId="19" xfId="0" applyNumberFormat="1" applyFont="1" applyFill="1" applyBorder="1" applyAlignment="1">
      <alignment horizontal="center" vertical="center" wrapText="1"/>
    </xf>
    <xf numFmtId="164" fontId="27" fillId="0" borderId="18" xfId="0" applyFont="1" applyBorder="1" applyAlignment="1">
      <alignment horizontal="center" vertical="center" wrapText="1"/>
    </xf>
    <xf numFmtId="168" fontId="17" fillId="2" borderId="18" xfId="0" applyNumberFormat="1" applyFont="1" applyFill="1" applyBorder="1" applyAlignment="1">
      <alignment horizontal="center" vertical="center" wrapText="1"/>
    </xf>
    <xf numFmtId="165" fontId="17" fillId="2" borderId="18" xfId="0" applyNumberFormat="1" applyFont="1" applyFill="1" applyBorder="1" applyAlignment="1">
      <alignment vertical="center" wrapText="1"/>
    </xf>
    <xf numFmtId="165" fontId="29" fillId="0" borderId="3" xfId="0" applyNumberFormat="1" applyFont="1" applyBorder="1" applyAlignment="1">
      <alignment vertical="center"/>
    </xf>
    <xf numFmtId="171" fontId="2" fillId="0" borderId="0" xfId="0" applyNumberFormat="1" applyFont="1" applyAlignment="1">
      <alignment/>
    </xf>
    <xf numFmtId="164" fontId="6" fillId="0" borderId="17" xfId="0" applyFont="1" applyBorder="1" applyAlignment="1">
      <alignment horizontal="left" vertical="center"/>
    </xf>
    <xf numFmtId="164" fontId="30" fillId="0" borderId="18" xfId="0" applyFont="1" applyBorder="1" applyAlignment="1">
      <alignment horizontal="center" vertical="center"/>
    </xf>
    <xf numFmtId="164" fontId="30" fillId="0" borderId="18" xfId="0" applyFont="1" applyBorder="1" applyAlignment="1">
      <alignment horizontal="center" vertical="center" wrapText="1"/>
    </xf>
    <xf numFmtId="171" fontId="30" fillId="0" borderId="18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18" xfId="0" applyFont="1" applyBorder="1" applyAlignment="1">
      <alignment vertical="top" wrapText="1"/>
    </xf>
    <xf numFmtId="172" fontId="6" fillId="0" borderId="18" xfId="0" applyNumberFormat="1" applyFont="1" applyBorder="1" applyAlignment="1">
      <alignment horizontal="right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6" fillId="0" borderId="18" xfId="0" applyNumberFormat="1" applyFont="1" applyBorder="1" applyAlignment="1">
      <alignment/>
    </xf>
    <xf numFmtId="165" fontId="6" fillId="0" borderId="18" xfId="0" applyNumberFormat="1" applyFont="1" applyFill="1" applyBorder="1" applyAlignment="1">
      <alignment/>
    </xf>
    <xf numFmtId="164" fontId="6" fillId="0" borderId="0" xfId="0" applyFont="1" applyAlignment="1">
      <alignment/>
    </xf>
    <xf numFmtId="168" fontId="6" fillId="0" borderId="18" xfId="0" applyNumberFormat="1" applyFont="1" applyBorder="1" applyAlignment="1">
      <alignment vertical="top" wrapText="1"/>
    </xf>
    <xf numFmtId="171" fontId="6" fillId="0" borderId="18" xfId="0" applyNumberFormat="1" applyFont="1" applyBorder="1" applyAlignment="1">
      <alignment horizontal="right" vertical="top" wrapText="1"/>
    </xf>
    <xf numFmtId="164" fontId="17" fillId="2" borderId="18" xfId="0" applyFont="1" applyFill="1" applyBorder="1" applyAlignment="1">
      <alignment horizontal="right" vertical="top" wrapText="1"/>
    </xf>
    <xf numFmtId="168" fontId="17" fillId="2" borderId="18" xfId="0" applyNumberFormat="1" applyFont="1" applyFill="1" applyBorder="1" applyAlignment="1">
      <alignment horizontal="right" vertical="top" wrapText="1"/>
    </xf>
    <xf numFmtId="171" fontId="17" fillId="2" borderId="18" xfId="0" applyNumberFormat="1" applyFont="1" applyFill="1" applyBorder="1" applyAlignment="1">
      <alignment/>
    </xf>
    <xf numFmtId="165" fontId="17" fillId="2" borderId="18" xfId="0" applyNumberFormat="1" applyFont="1" applyFill="1" applyBorder="1" applyAlignment="1">
      <alignment/>
    </xf>
    <xf numFmtId="164" fontId="6" fillId="0" borderId="0" xfId="0" applyFont="1" applyBorder="1" applyAlignment="1">
      <alignment horizontal="center" wrapText="1"/>
    </xf>
    <xf numFmtId="164" fontId="31" fillId="0" borderId="0" xfId="0" applyFont="1" applyAlignment="1">
      <alignment vertical="center"/>
    </xf>
    <xf numFmtId="164" fontId="32" fillId="0" borderId="0" xfId="0" applyFont="1" applyAlignment="1">
      <alignment vertical="center"/>
    </xf>
    <xf numFmtId="164" fontId="17" fillId="0" borderId="18" xfId="0" applyFont="1" applyBorder="1" applyAlignment="1">
      <alignment horizontal="center" vertical="center" wrapText="1"/>
    </xf>
    <xf numFmtId="165" fontId="17" fillId="0" borderId="18" xfId="0" applyNumberFormat="1" applyFont="1" applyBorder="1" applyAlignment="1">
      <alignment horizontal="center" vertical="center" wrapText="1"/>
    </xf>
    <xf numFmtId="164" fontId="6" fillId="0" borderId="18" xfId="0" applyFont="1" applyBorder="1" applyAlignment="1">
      <alignment vertical="center" wrapText="1"/>
    </xf>
    <xf numFmtId="164" fontId="6" fillId="0" borderId="18" xfId="0" applyFont="1" applyBorder="1" applyAlignment="1">
      <alignment vertical="center"/>
    </xf>
    <xf numFmtId="165" fontId="6" fillId="0" borderId="18" xfId="0" applyNumberFormat="1" applyFont="1" applyFill="1" applyBorder="1" applyAlignment="1">
      <alignment horizontal="right" vertical="center"/>
    </xf>
    <xf numFmtId="164" fontId="6" fillId="0" borderId="18" xfId="0" applyFont="1" applyFill="1" applyBorder="1" applyAlignment="1">
      <alignment vertical="center" wrapText="1"/>
    </xf>
    <xf numFmtId="164" fontId="2" fillId="0" borderId="0" xfId="0" applyFont="1" applyFill="1" applyAlignment="1">
      <alignment vertical="center"/>
    </xf>
    <xf numFmtId="164" fontId="6" fillId="0" borderId="18" xfId="0" applyFont="1" applyFill="1" applyBorder="1" applyAlignment="1">
      <alignment vertical="center"/>
    </xf>
    <xf numFmtId="164" fontId="6" fillId="0" borderId="19" xfId="0" applyFont="1" applyFill="1" applyBorder="1" applyAlignment="1">
      <alignment horizontal="left" vertical="center" wrapText="1"/>
    </xf>
    <xf numFmtId="164" fontId="17" fillId="2" borderId="18" xfId="0" applyFont="1" applyFill="1" applyBorder="1" applyAlignment="1">
      <alignment horizontal="right" vertical="center" wrapText="1"/>
    </xf>
    <xf numFmtId="164" fontId="6" fillId="0" borderId="18" xfId="0" applyFont="1" applyFill="1" applyBorder="1" applyAlignment="1">
      <alignment horizontal="right" vertical="center" wrapText="1"/>
    </xf>
    <xf numFmtId="164" fontId="6" fillId="0" borderId="21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4" fontId="27" fillId="0" borderId="18" xfId="0" applyFont="1" applyBorder="1" applyAlignment="1">
      <alignment vertical="center" wrapText="1"/>
    </xf>
    <xf numFmtId="165" fontId="6" fillId="0" borderId="18" xfId="0" applyNumberFormat="1" applyFont="1" applyFill="1" applyBorder="1" applyAlignment="1">
      <alignment vertical="center" wrapText="1"/>
    </xf>
    <xf numFmtId="164" fontId="27" fillId="0" borderId="18" xfId="0" applyFont="1" applyFill="1" applyBorder="1" applyAlignment="1">
      <alignment vertical="center" wrapText="1"/>
    </xf>
    <xf numFmtId="164" fontId="27" fillId="0" borderId="18" xfId="0" applyFont="1" applyFill="1" applyBorder="1" applyAlignment="1">
      <alignment horizontal="left" vertical="center" wrapText="1"/>
    </xf>
    <xf numFmtId="164" fontId="30" fillId="2" borderId="18" xfId="0" applyFont="1" applyFill="1" applyBorder="1" applyAlignment="1">
      <alignment horizontal="right" vertical="center" wrapText="1"/>
    </xf>
    <xf numFmtId="165" fontId="17" fillId="2" borderId="18" xfId="0" applyNumberFormat="1" applyFont="1" applyFill="1" applyBorder="1" applyAlignment="1">
      <alignment horizontal="right" vertical="center"/>
    </xf>
    <xf numFmtId="164" fontId="29" fillId="0" borderId="0" xfId="0" applyFont="1" applyAlignment="1">
      <alignment vertical="center"/>
    </xf>
    <xf numFmtId="164" fontId="33" fillId="0" borderId="0" xfId="0" applyFont="1" applyAlignment="1">
      <alignment vertical="center"/>
    </xf>
    <xf numFmtId="164" fontId="27" fillId="0" borderId="18" xfId="0" applyFont="1" applyFill="1" applyBorder="1" applyAlignment="1">
      <alignment horizontal="right" vertical="center" wrapText="1"/>
    </xf>
    <xf numFmtId="164" fontId="6" fillId="0" borderId="18" xfId="0" applyFont="1" applyBorder="1" applyAlignment="1">
      <alignment horizontal="right" vertical="center" wrapText="1"/>
    </xf>
    <xf numFmtId="165" fontId="6" fillId="0" borderId="18" xfId="0" applyNumberFormat="1" applyFont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164" fontId="17" fillId="0" borderId="0" xfId="0" applyFont="1" applyFill="1" applyAlignment="1">
      <alignment vertical="center"/>
    </xf>
    <xf numFmtId="164" fontId="2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4" fontId="6" fillId="0" borderId="10" xfId="0" applyFont="1" applyBorder="1" applyAlignment="1">
      <alignment horizontal="left" vertical="center"/>
    </xf>
    <xf numFmtId="164" fontId="23" fillId="0" borderId="0" xfId="0" applyFont="1" applyAlignment="1">
      <alignment horizontal="center" vertical="center"/>
    </xf>
    <xf numFmtId="164" fontId="14" fillId="0" borderId="2" xfId="0" applyFont="1" applyBorder="1" applyAlignment="1">
      <alignment horizontal="center" vertical="center" wrapText="1"/>
    </xf>
    <xf numFmtId="168" fontId="14" fillId="0" borderId="3" xfId="0" applyNumberFormat="1" applyFont="1" applyBorder="1" applyAlignment="1">
      <alignment horizontal="center" vertical="center" wrapText="1"/>
    </xf>
    <xf numFmtId="165" fontId="14" fillId="0" borderId="14" xfId="0" applyNumberFormat="1" applyFont="1" applyBorder="1" applyAlignment="1">
      <alignment horizontal="center" vertical="center" wrapText="1"/>
    </xf>
    <xf numFmtId="171" fontId="23" fillId="0" borderId="0" xfId="0" applyNumberFormat="1" applyFont="1" applyFill="1" applyAlignment="1">
      <alignment horizontal="center" vertical="center"/>
    </xf>
    <xf numFmtId="164" fontId="6" fillId="0" borderId="2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8" fontId="6" fillId="0" borderId="12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/>
    </xf>
    <xf numFmtId="164" fontId="6" fillId="0" borderId="7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8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/>
    </xf>
    <xf numFmtId="165" fontId="6" fillId="0" borderId="12" xfId="0" applyNumberFormat="1" applyFont="1" applyBorder="1" applyAlignment="1">
      <alignment horizontal="right" wrapText="1"/>
    </xf>
    <xf numFmtId="164" fontId="17" fillId="0" borderId="8" xfId="0" applyFont="1" applyBorder="1" applyAlignment="1">
      <alignment horizontal="left" wrapText="1"/>
    </xf>
    <xf numFmtId="168" fontId="2" fillId="0" borderId="12" xfId="0" applyNumberFormat="1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right" wrapText="1"/>
    </xf>
    <xf numFmtId="165" fontId="2" fillId="0" borderId="8" xfId="0" applyNumberFormat="1" applyFont="1" applyBorder="1" applyAlignment="1">
      <alignment/>
    </xf>
    <xf numFmtId="164" fontId="6" fillId="0" borderId="11" xfId="0" applyFont="1" applyBorder="1" applyAlignment="1">
      <alignment horizontal="center"/>
    </xf>
    <xf numFmtId="168" fontId="6" fillId="0" borderId="12" xfId="0" applyNumberFormat="1" applyFont="1" applyBorder="1" applyAlignment="1">
      <alignment/>
    </xf>
    <xf numFmtId="164" fontId="11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wrapText="1"/>
    </xf>
    <xf numFmtId="164" fontId="6" fillId="0" borderId="12" xfId="0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center" wrapText="1"/>
    </xf>
    <xf numFmtId="165" fontId="6" fillId="0" borderId="8" xfId="0" applyNumberFormat="1" applyFont="1" applyBorder="1" applyAlignment="1">
      <alignment horizontal="right" wrapText="1"/>
    </xf>
    <xf numFmtId="164" fontId="6" fillId="0" borderId="8" xfId="0" applyFont="1" applyBorder="1" applyAlignment="1">
      <alignment horizontal="center"/>
    </xf>
    <xf numFmtId="164" fontId="6" fillId="0" borderId="2" xfId="0" applyFont="1" applyBorder="1" applyAlignment="1">
      <alignment horizontal="center" wrapText="1"/>
    </xf>
    <xf numFmtId="164" fontId="6" fillId="0" borderId="4" xfId="0" applyFont="1" applyBorder="1" applyAlignment="1">
      <alignment horizontal="center" wrapText="1"/>
    </xf>
    <xf numFmtId="168" fontId="6" fillId="0" borderId="4" xfId="0" applyNumberFormat="1" applyFont="1" applyBorder="1" applyAlignment="1">
      <alignment horizontal="center" wrapText="1"/>
    </xf>
    <xf numFmtId="165" fontId="6" fillId="0" borderId="8" xfId="0" applyNumberFormat="1" applyFont="1" applyBorder="1" applyAlignment="1">
      <alignment horizontal="right" vertical="center"/>
    </xf>
    <xf numFmtId="168" fontId="6" fillId="0" borderId="13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164" fontId="11" fillId="0" borderId="8" xfId="0" applyFont="1" applyBorder="1" applyAlignment="1">
      <alignment horizontal="center" vertical="center" wrapText="1"/>
    </xf>
    <xf numFmtId="164" fontId="17" fillId="0" borderId="7" xfId="0" applyFont="1" applyBorder="1" applyAlignment="1">
      <alignment horizontal="left" wrapText="1"/>
    </xf>
    <xf numFmtId="168" fontId="6" fillId="0" borderId="11" xfId="0" applyNumberFormat="1" applyFont="1" applyBorder="1" applyAlignment="1">
      <alignment horizontal="center" wrapText="1"/>
    </xf>
    <xf numFmtId="165" fontId="6" fillId="0" borderId="13" xfId="0" applyNumberFormat="1" applyFont="1" applyBorder="1" applyAlignment="1">
      <alignment horizontal="right" wrapText="1"/>
    </xf>
    <xf numFmtId="164" fontId="11" fillId="0" borderId="1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wrapText="1"/>
    </xf>
    <xf numFmtId="168" fontId="6" fillId="0" borderId="8" xfId="0" applyNumberFormat="1" applyFont="1" applyBorder="1" applyAlignment="1">
      <alignment horizontal="center" vertical="center" wrapText="1"/>
    </xf>
    <xf numFmtId="164" fontId="17" fillId="0" borderId="9" xfId="0" applyFont="1" applyBorder="1" applyAlignment="1">
      <alignment horizontal="left" wrapText="1"/>
    </xf>
    <xf numFmtId="164" fontId="6" fillId="0" borderId="5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2" borderId="3" xfId="0" applyFont="1" applyFill="1" applyBorder="1" applyAlignment="1">
      <alignment horizontal="right" vertical="center" wrapText="1"/>
    </xf>
    <xf numFmtId="168" fontId="17" fillId="2" borderId="3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right" wrapText="1"/>
    </xf>
    <xf numFmtId="165" fontId="17" fillId="2" borderId="3" xfId="0" applyNumberFormat="1" applyFont="1" applyFill="1" applyBorder="1" applyAlignment="1">
      <alignment/>
    </xf>
    <xf numFmtId="168" fontId="6" fillId="0" borderId="3" xfId="0" applyNumberFormat="1" applyFont="1" applyBorder="1" applyAlignment="1">
      <alignment horizontal="center" wrapText="1"/>
    </xf>
    <xf numFmtId="165" fontId="6" fillId="0" borderId="3" xfId="0" applyNumberFormat="1" applyFont="1" applyBorder="1" applyAlignment="1">
      <alignment horizontal="right" wrapText="1"/>
    </xf>
    <xf numFmtId="165" fontId="6" fillId="0" borderId="3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vertical="top" wrapText="1"/>
    </xf>
    <xf numFmtId="164" fontId="6" fillId="0" borderId="0" xfId="0" applyFont="1" applyFill="1" applyAlignment="1">
      <alignment/>
    </xf>
    <xf numFmtId="164" fontId="6" fillId="0" borderId="9" xfId="0" applyFont="1" applyFill="1" applyBorder="1" applyAlignment="1">
      <alignment horizontal="center" wrapText="1"/>
    </xf>
    <xf numFmtId="168" fontId="6" fillId="0" borderId="11" xfId="0" applyNumberFormat="1" applyFont="1" applyFill="1" applyBorder="1" applyAlignment="1">
      <alignment horizontal="center" wrapText="1"/>
    </xf>
    <xf numFmtId="165" fontId="27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6" fillId="0" borderId="4" xfId="0" applyNumberFormat="1" applyFont="1" applyBorder="1" applyAlignment="1">
      <alignment horizontal="right" wrapText="1"/>
    </xf>
    <xf numFmtId="165" fontId="6" fillId="0" borderId="6" xfId="0" applyNumberFormat="1" applyFont="1" applyFill="1" applyBorder="1" applyAlignment="1">
      <alignment/>
    </xf>
    <xf numFmtId="165" fontId="6" fillId="0" borderId="8" xfId="0" applyNumberFormat="1" applyFont="1" applyFill="1" applyBorder="1" applyAlignment="1">
      <alignment/>
    </xf>
    <xf numFmtId="169" fontId="6" fillId="0" borderId="7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4" fontId="6" fillId="0" borderId="8" xfId="0" applyFont="1" applyBorder="1" applyAlignment="1">
      <alignment horizontal="center" wrapText="1"/>
    </xf>
    <xf numFmtId="164" fontId="6" fillId="0" borderId="9" xfId="0" applyFont="1" applyBorder="1" applyAlignment="1">
      <alignment horizontal="center" wrapText="1"/>
    </xf>
    <xf numFmtId="168" fontId="6" fillId="0" borderId="11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164" fontId="6" fillId="0" borderId="7" xfId="0" applyFont="1" applyBorder="1" applyAlignment="1">
      <alignment horizontal="center" vertical="center"/>
    </xf>
    <xf numFmtId="168" fontId="6" fillId="0" borderId="8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/>
    </xf>
    <xf numFmtId="164" fontId="2" fillId="0" borderId="0" xfId="0" applyFont="1" applyFill="1" applyAlignment="1">
      <alignment/>
    </xf>
    <xf numFmtId="164" fontId="6" fillId="0" borderId="7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wrapText="1"/>
    </xf>
    <xf numFmtId="168" fontId="6" fillId="0" borderId="8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right" wrapText="1"/>
    </xf>
    <xf numFmtId="165" fontId="6" fillId="0" borderId="12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/>
    </xf>
    <xf numFmtId="164" fontId="17" fillId="0" borderId="0" xfId="0" applyFont="1" applyFill="1" applyAlignment="1">
      <alignment/>
    </xf>
    <xf numFmtId="168" fontId="17" fillId="2" borderId="3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right" wrapText="1"/>
    </xf>
    <xf numFmtId="168" fontId="6" fillId="0" borderId="3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wrapText="1"/>
    </xf>
    <xf numFmtId="165" fontId="6" fillId="0" borderId="3" xfId="0" applyNumberFormat="1" applyFont="1" applyFill="1" applyBorder="1" applyAlignment="1">
      <alignment/>
    </xf>
    <xf numFmtId="165" fontId="6" fillId="0" borderId="12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/>
    </xf>
    <xf numFmtId="164" fontId="17" fillId="0" borderId="9" xfId="0" applyFont="1" applyFill="1" applyBorder="1" applyAlignment="1">
      <alignment horizontal="left" wrapText="1"/>
    </xf>
    <xf numFmtId="165" fontId="6" fillId="0" borderId="13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Alignment="1">
      <alignment/>
    </xf>
    <xf numFmtId="168" fontId="6" fillId="0" borderId="8" xfId="0" applyNumberFormat="1" applyFont="1" applyBorder="1" applyAlignment="1">
      <alignment/>
    </xf>
    <xf numFmtId="168" fontId="6" fillId="0" borderId="2" xfId="0" applyNumberFormat="1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right" wrapText="1"/>
    </xf>
    <xf numFmtId="168" fontId="6" fillId="0" borderId="7" xfId="0" applyNumberFormat="1" applyFont="1" applyBorder="1" applyAlignment="1">
      <alignment horizontal="center" wrapText="1"/>
    </xf>
    <xf numFmtId="165" fontId="6" fillId="0" borderId="7" xfId="0" applyNumberFormat="1" applyFont="1" applyBorder="1" applyAlignment="1">
      <alignment horizontal="right" wrapText="1"/>
    </xf>
    <xf numFmtId="164" fontId="6" fillId="0" borderId="11" xfId="0" applyFont="1" applyBorder="1" applyAlignment="1">
      <alignment horizontal="center" wrapText="1"/>
    </xf>
    <xf numFmtId="168" fontId="6" fillId="0" borderId="9" xfId="0" applyNumberFormat="1" applyFont="1" applyBorder="1" applyAlignment="1">
      <alignment horizontal="center" wrapText="1"/>
    </xf>
    <xf numFmtId="165" fontId="6" fillId="0" borderId="9" xfId="0" applyNumberFormat="1" applyFont="1" applyBorder="1" applyAlignment="1">
      <alignment horizontal="right" wrapText="1"/>
    </xf>
    <xf numFmtId="169" fontId="6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right"/>
    </xf>
    <xf numFmtId="168" fontId="17" fillId="2" borderId="3" xfId="0" applyNumberFormat="1" applyFont="1" applyFill="1" applyBorder="1" applyAlignment="1">
      <alignment horizontal="center" wrapText="1"/>
    </xf>
    <xf numFmtId="165" fontId="2" fillId="0" borderId="12" xfId="0" applyNumberFormat="1" applyFont="1" applyBorder="1" applyAlignment="1">
      <alignment/>
    </xf>
    <xf numFmtId="165" fontId="6" fillId="0" borderId="6" xfId="0" applyNumberFormat="1" applyFont="1" applyBorder="1" applyAlignment="1">
      <alignment wrapText="1"/>
    </xf>
    <xf numFmtId="165" fontId="6" fillId="0" borderId="8" xfId="0" applyNumberFormat="1" applyFont="1" applyBorder="1" applyAlignment="1">
      <alignment wrapText="1"/>
    </xf>
    <xf numFmtId="164" fontId="34" fillId="0" borderId="7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17" fillId="2" borderId="3" xfId="0" applyNumberFormat="1" applyFont="1" applyFill="1" applyBorder="1" applyAlignment="1">
      <alignment/>
    </xf>
    <xf numFmtId="165" fontId="17" fillId="2" borderId="11" xfId="0" applyNumberFormat="1" applyFont="1" applyFill="1" applyBorder="1" applyAlignment="1">
      <alignment/>
    </xf>
    <xf numFmtId="168" fontId="6" fillId="0" borderId="3" xfId="0" applyNumberFormat="1" applyFont="1" applyBorder="1" applyAlignment="1">
      <alignment/>
    </xf>
    <xf numFmtId="164" fontId="11" fillId="0" borderId="9" xfId="0" applyFont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/>
    </xf>
    <xf numFmtId="169" fontId="6" fillId="0" borderId="7" xfId="0" applyNumberFormat="1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 wrapText="1"/>
    </xf>
    <xf numFmtId="164" fontId="11" fillId="0" borderId="6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right"/>
    </xf>
    <xf numFmtId="164" fontId="17" fillId="0" borderId="9" xfId="0" applyFont="1" applyBorder="1" applyAlignment="1">
      <alignment horizontal="left"/>
    </xf>
    <xf numFmtId="165" fontId="6" fillId="0" borderId="11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 vertical="center"/>
    </xf>
    <xf numFmtId="168" fontId="6" fillId="0" borderId="8" xfId="0" applyNumberFormat="1" applyFont="1" applyBorder="1" applyAlignment="1">
      <alignment wrapText="1"/>
    </xf>
    <xf numFmtId="169" fontId="6" fillId="0" borderId="2" xfId="0" applyNumberFormat="1" applyFont="1" applyBorder="1" applyAlignment="1">
      <alignment horizontal="center"/>
    </xf>
    <xf numFmtId="169" fontId="6" fillId="0" borderId="4" xfId="0" applyNumberFormat="1" applyFont="1" applyBorder="1" applyAlignment="1">
      <alignment horizontal="center"/>
    </xf>
    <xf numFmtId="169" fontId="6" fillId="0" borderId="12" xfId="0" applyNumberFormat="1" applyFont="1" applyBorder="1" applyAlignment="1">
      <alignment horizontal="center"/>
    </xf>
    <xf numFmtId="164" fontId="14" fillId="2" borderId="1" xfId="0" applyFont="1" applyFill="1" applyBorder="1" applyAlignment="1">
      <alignment vertical="center" wrapText="1"/>
    </xf>
    <xf numFmtId="164" fontId="17" fillId="2" borderId="15" xfId="0" applyFont="1" applyFill="1" applyBorder="1" applyAlignment="1">
      <alignment horizontal="center" vertical="top" wrapText="1"/>
    </xf>
    <xf numFmtId="164" fontId="17" fillId="2" borderId="14" xfId="0" applyFont="1" applyFill="1" applyBorder="1" applyAlignment="1">
      <alignment horizontal="right" vertical="top" wrapText="1"/>
    </xf>
    <xf numFmtId="168" fontId="17" fillId="2" borderId="13" xfId="0" applyNumberFormat="1" applyFont="1" applyFill="1" applyBorder="1" applyAlignment="1">
      <alignment horizontal="center" wrapText="1"/>
    </xf>
    <xf numFmtId="165" fontId="17" fillId="2" borderId="11" xfId="0" applyNumberFormat="1" applyFont="1" applyFill="1" applyBorder="1" applyAlignment="1">
      <alignment horizontal="right" wrapText="1"/>
    </xf>
    <xf numFmtId="164" fontId="17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6" fillId="0" borderId="17" xfId="0" applyFont="1" applyBorder="1" applyAlignment="1">
      <alignment horizontal="center" vertical="center"/>
    </xf>
    <xf numFmtId="165" fontId="30" fillId="0" borderId="18" xfId="0" applyNumberFormat="1" applyFont="1" applyBorder="1" applyAlignment="1">
      <alignment horizontal="center" vertical="center" wrapText="1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/>
    </xf>
    <xf numFmtId="164" fontId="6" fillId="0" borderId="18" xfId="0" applyFont="1" applyBorder="1" applyAlignment="1">
      <alignment/>
    </xf>
    <xf numFmtId="165" fontId="2" fillId="0" borderId="18" xfId="0" applyNumberFormat="1" applyFont="1" applyBorder="1" applyAlignment="1">
      <alignment/>
    </xf>
    <xf numFmtId="164" fontId="6" fillId="0" borderId="18" xfId="0" applyFont="1" applyBorder="1" applyAlignment="1">
      <alignment wrapText="1"/>
    </xf>
    <xf numFmtId="168" fontId="6" fillId="0" borderId="18" xfId="0" applyNumberFormat="1" applyFont="1" applyBorder="1" applyAlignment="1">
      <alignment/>
    </xf>
    <xf numFmtId="168" fontId="17" fillId="2" borderId="18" xfId="0" applyNumberFormat="1" applyFont="1" applyFill="1" applyBorder="1" applyAlignment="1">
      <alignment/>
    </xf>
    <xf numFmtId="164" fontId="17" fillId="0" borderId="3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3" xfId="0" applyFont="1" applyBorder="1" applyAlignment="1">
      <alignment wrapText="1"/>
    </xf>
    <xf numFmtId="173" fontId="6" fillId="0" borderId="3" xfId="0" applyNumberFormat="1" applyFont="1" applyBorder="1" applyAlignment="1">
      <alignment horizontal="center"/>
    </xf>
    <xf numFmtId="164" fontId="17" fillId="2" borderId="3" xfId="0" applyFont="1" applyFill="1" applyBorder="1" applyAlignment="1">
      <alignment horizontal="right"/>
    </xf>
    <xf numFmtId="173" fontId="17" fillId="2" borderId="3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17" fillId="0" borderId="0" xfId="0" applyFont="1" applyBorder="1" applyAlignment="1">
      <alignment horizontal="left" vertical="center" wrapText="1"/>
    </xf>
    <xf numFmtId="164" fontId="6" fillId="0" borderId="10" xfId="0" applyFont="1" applyBorder="1" applyAlignment="1">
      <alignment horizontal="center" vertical="center" wrapText="1"/>
    </xf>
    <xf numFmtId="164" fontId="11" fillId="0" borderId="1" xfId="0" applyFont="1" applyBorder="1" applyAlignment="1">
      <alignment vertical="center" wrapText="1"/>
    </xf>
    <xf numFmtId="164" fontId="14" fillId="0" borderId="4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 wrapText="1"/>
    </xf>
    <xf numFmtId="164" fontId="14" fillId="0" borderId="6" xfId="0" applyFont="1" applyBorder="1" applyAlignment="1">
      <alignment horizontal="center" vertical="center" wrapText="1"/>
    </xf>
    <xf numFmtId="164" fontId="8" fillId="0" borderId="2" xfId="0" applyFont="1" applyBorder="1" applyAlignment="1">
      <alignment vertical="center" wrapText="1"/>
    </xf>
    <xf numFmtId="165" fontId="11" fillId="0" borderId="2" xfId="0" applyNumberFormat="1" applyFont="1" applyBorder="1" applyAlignment="1">
      <alignment horizontal="center" vertical="center"/>
    </xf>
    <xf numFmtId="164" fontId="11" fillId="0" borderId="8" xfId="0" applyFont="1" applyFill="1" applyBorder="1" applyAlignment="1">
      <alignment horizontal="left" vertical="center" wrapText="1"/>
    </xf>
    <xf numFmtId="164" fontId="8" fillId="0" borderId="7" xfId="0" applyFont="1" applyBorder="1" applyAlignment="1">
      <alignment vertical="center" textRotation="90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wrapText="1"/>
    </xf>
    <xf numFmtId="165" fontId="14" fillId="0" borderId="3" xfId="0" applyNumberFormat="1" applyFont="1" applyBorder="1" applyAlignment="1">
      <alignment horizontal="center" vertical="center"/>
    </xf>
    <xf numFmtId="164" fontId="14" fillId="0" borderId="11" xfId="0" applyFont="1" applyBorder="1" applyAlignment="1">
      <alignment horizontal="right" vertical="top" wrapText="1"/>
    </xf>
    <xf numFmtId="164" fontId="6" fillId="0" borderId="10" xfId="0" applyFont="1" applyBorder="1" applyAlignment="1">
      <alignment horizontal="center" vertical="center"/>
    </xf>
    <xf numFmtId="164" fontId="35" fillId="0" borderId="3" xfId="0" applyFont="1" applyBorder="1" applyAlignment="1">
      <alignment horizontal="center" vertical="center"/>
    </xf>
    <xf numFmtId="165" fontId="30" fillId="0" borderId="3" xfId="0" applyNumberFormat="1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/>
    </xf>
    <xf numFmtId="164" fontId="27" fillId="0" borderId="3" xfId="0" applyFont="1" applyBorder="1" applyAlignment="1">
      <alignment horizontal="center" vertical="center" wrapText="1"/>
    </xf>
    <xf numFmtId="165" fontId="30" fillId="0" borderId="3" xfId="0" applyNumberFormat="1" applyFont="1" applyBorder="1" applyAlignment="1">
      <alignment horizontal="right" vertical="center" wrapText="1"/>
    </xf>
    <xf numFmtId="165" fontId="30" fillId="0" borderId="1" xfId="0" applyNumberFormat="1" applyFont="1" applyBorder="1" applyAlignment="1">
      <alignment horizontal="right" vertical="center" wrapText="1"/>
    </xf>
    <xf numFmtId="164" fontId="36" fillId="0" borderId="6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textRotation="180" wrapText="1"/>
    </xf>
    <xf numFmtId="164" fontId="35" fillId="0" borderId="6" xfId="0" applyFont="1" applyBorder="1" applyAlignment="1">
      <alignment/>
    </xf>
    <xf numFmtId="165" fontId="27" fillId="0" borderId="6" xfId="0" applyNumberFormat="1" applyFont="1" applyFill="1" applyBorder="1" applyAlignment="1">
      <alignment horizontal="right" vertical="center" wrapText="1"/>
    </xf>
    <xf numFmtId="164" fontId="27" fillId="0" borderId="8" xfId="0" applyFont="1" applyBorder="1" applyAlignment="1">
      <alignment horizontal="justify" vertical="center" wrapText="1"/>
    </xf>
    <xf numFmtId="164" fontId="35" fillId="0" borderId="8" xfId="0" applyFont="1" applyBorder="1" applyAlignment="1">
      <alignment/>
    </xf>
    <xf numFmtId="165" fontId="27" fillId="0" borderId="8" xfId="0" applyNumberFormat="1" applyFont="1" applyFill="1" applyBorder="1" applyAlignment="1">
      <alignment horizontal="right" vertical="center" wrapText="1"/>
    </xf>
    <xf numFmtId="164" fontId="9" fillId="0" borderId="0" xfId="0" applyFont="1" applyAlignment="1">
      <alignment textRotation="180"/>
    </xf>
    <xf numFmtId="164" fontId="27" fillId="0" borderId="8" xfId="0" applyFont="1" applyFill="1" applyBorder="1" applyAlignment="1">
      <alignment horizontal="justify" vertical="center" wrapText="1"/>
    </xf>
    <xf numFmtId="164" fontId="35" fillId="0" borderId="11" xfId="0" applyFont="1" applyBorder="1" applyAlignment="1">
      <alignment/>
    </xf>
    <xf numFmtId="165" fontId="27" fillId="0" borderId="11" xfId="0" applyNumberFormat="1" applyFont="1" applyFill="1" applyBorder="1" applyAlignment="1">
      <alignment horizontal="right" vertical="center" wrapText="1"/>
    </xf>
    <xf numFmtId="164" fontId="35" fillId="0" borderId="3" xfId="0" applyFont="1" applyBorder="1" applyAlignment="1">
      <alignment horizontal="center" wrapText="1"/>
    </xf>
    <xf numFmtId="165" fontId="30" fillId="0" borderId="3" xfId="0" applyNumberFormat="1" applyFont="1" applyBorder="1" applyAlignment="1">
      <alignment vertical="center"/>
    </xf>
    <xf numFmtId="165" fontId="30" fillId="0" borderId="6" xfId="0" applyNumberFormat="1" applyFont="1" applyBorder="1" applyAlignment="1">
      <alignment vertical="center"/>
    </xf>
    <xf numFmtId="164" fontId="35" fillId="0" borderId="3" xfId="0" applyFont="1" applyBorder="1" applyAlignment="1">
      <alignment/>
    </xf>
    <xf numFmtId="164" fontId="27" fillId="0" borderId="6" xfId="0" applyFont="1" applyBorder="1" applyAlignment="1">
      <alignment horizontal="center" wrapText="1"/>
    </xf>
    <xf numFmtId="165" fontId="27" fillId="0" borderId="5" xfId="0" applyNumberFormat="1" applyFont="1" applyBorder="1" applyAlignment="1">
      <alignment vertical="center"/>
    </xf>
    <xf numFmtId="165" fontId="27" fillId="0" borderId="6" xfId="0" applyNumberFormat="1" applyFont="1" applyBorder="1" applyAlignment="1">
      <alignment horizontal="right" vertical="center"/>
    </xf>
    <xf numFmtId="164" fontId="27" fillId="0" borderId="4" xfId="0" applyFont="1" applyBorder="1" applyAlignment="1">
      <alignment horizontal="left" vertical="center" wrapText="1"/>
    </xf>
    <xf numFmtId="164" fontId="27" fillId="0" borderId="6" xfId="0" applyFont="1" applyBorder="1" applyAlignment="1">
      <alignment/>
    </xf>
    <xf numFmtId="164" fontId="27" fillId="0" borderId="8" xfId="0" applyFont="1" applyBorder="1" applyAlignment="1">
      <alignment/>
    </xf>
    <xf numFmtId="165" fontId="27" fillId="0" borderId="0" xfId="0" applyNumberFormat="1" applyFont="1" applyBorder="1" applyAlignment="1">
      <alignment vertical="center"/>
    </xf>
    <xf numFmtId="165" fontId="27" fillId="0" borderId="11" xfId="0" applyNumberFormat="1" applyFont="1" applyBorder="1" applyAlignment="1">
      <alignment vertical="center"/>
    </xf>
    <xf numFmtId="164" fontId="27" fillId="0" borderId="12" xfId="0" applyFont="1" applyBorder="1" applyAlignment="1">
      <alignment vertical="center" wrapText="1"/>
    </xf>
    <xf numFmtId="164" fontId="30" fillId="0" borderId="3" xfId="0" applyFont="1" applyBorder="1" applyAlignment="1">
      <alignment horizontal="center" wrapText="1"/>
    </xf>
    <xf numFmtId="165" fontId="30" fillId="0" borderId="1" xfId="0" applyNumberFormat="1" applyFont="1" applyBorder="1" applyAlignment="1">
      <alignment vertical="center"/>
    </xf>
    <xf numFmtId="164" fontId="30" fillId="0" borderId="14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2" fillId="0" borderId="3" xfId="0" applyFont="1" applyBorder="1" applyAlignment="1">
      <alignment/>
    </xf>
    <xf numFmtId="165" fontId="17" fillId="0" borderId="3" xfId="0" applyNumberFormat="1" applyFont="1" applyBorder="1" applyAlignment="1">
      <alignment horizontal="center" wrapText="1"/>
    </xf>
    <xf numFmtId="164" fontId="17" fillId="0" borderId="6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right" vertical="center" wrapText="1"/>
    </xf>
    <xf numFmtId="164" fontId="2" fillId="0" borderId="6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6" fillId="0" borderId="1" xfId="0" applyFont="1" applyBorder="1" applyAlignment="1">
      <alignment horizontal="center" vertical="center" textRotation="90" wrapText="1"/>
    </xf>
    <xf numFmtId="164" fontId="6" fillId="0" borderId="12" xfId="0" applyFont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29" fillId="0" borderId="13" xfId="0" applyFont="1" applyBorder="1" applyAlignment="1">
      <alignment horizontal="right" vertical="top" wrapText="1"/>
    </xf>
    <xf numFmtId="165" fontId="17" fillId="0" borderId="0" xfId="0" applyNumberFormat="1" applyFont="1" applyBorder="1" applyAlignment="1">
      <alignment vertical="center"/>
    </xf>
    <xf numFmtId="164" fontId="29" fillId="0" borderId="0" xfId="0" applyFont="1" applyBorder="1" applyAlignment="1">
      <alignment horizontal="right" vertical="top" wrapText="1"/>
    </xf>
    <xf numFmtId="164" fontId="2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right" vertical="center" wrapText="1"/>
    </xf>
    <xf numFmtId="165" fontId="17" fillId="0" borderId="1" xfId="0" applyNumberFormat="1" applyFont="1" applyBorder="1" applyAlignment="1">
      <alignment horizontal="right" vertical="center" wrapText="1"/>
    </xf>
    <xf numFmtId="164" fontId="29" fillId="0" borderId="6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textRotation="90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8" xfId="0" applyFont="1" applyBorder="1" applyAlignment="1">
      <alignment horizontal="justify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165" fontId="17" fillId="0" borderId="1" xfId="0" applyNumberFormat="1" applyFont="1" applyBorder="1" applyAlignment="1">
      <alignment vertical="center"/>
    </xf>
    <xf numFmtId="164" fontId="29" fillId="0" borderId="11" xfId="0" applyFont="1" applyBorder="1" applyAlignment="1">
      <alignment horizontal="right" vertical="center" wrapText="1"/>
    </xf>
    <xf numFmtId="164" fontId="30" fillId="0" borderId="18" xfId="0" applyFont="1" applyBorder="1" applyAlignment="1">
      <alignment horizontal="center" wrapText="1"/>
    </xf>
    <xf numFmtId="164" fontId="29" fillId="0" borderId="0" xfId="0" applyFont="1" applyAlignment="1">
      <alignment horizontal="center" vertical="center"/>
    </xf>
    <xf numFmtId="164" fontId="27" fillId="0" borderId="18" xfId="0" applyFont="1" applyBorder="1" applyAlignment="1">
      <alignment horizontal="center" wrapText="1"/>
    </xf>
    <xf numFmtId="164" fontId="27" fillId="0" borderId="18" xfId="0" applyFont="1" applyBorder="1" applyAlignment="1">
      <alignment horizontal="center" vertical="center"/>
    </xf>
    <xf numFmtId="171" fontId="27" fillId="0" borderId="18" xfId="0" applyNumberFormat="1" applyFont="1" applyBorder="1" applyAlignment="1">
      <alignment horizontal="center" vertical="center"/>
    </xf>
    <xf numFmtId="165" fontId="27" fillId="0" borderId="18" xfId="0" applyNumberFormat="1" applyFont="1" applyBorder="1" applyAlignment="1">
      <alignment horizontal="center" vertical="center"/>
    </xf>
    <xf numFmtId="164" fontId="30" fillId="2" borderId="18" xfId="0" applyFont="1" applyFill="1" applyBorder="1" applyAlignment="1">
      <alignment horizontal="right"/>
    </xf>
    <xf numFmtId="164" fontId="30" fillId="2" borderId="18" xfId="0" applyFont="1" applyFill="1" applyBorder="1" applyAlignment="1">
      <alignment horizontal="center" vertical="center"/>
    </xf>
    <xf numFmtId="171" fontId="30" fillId="2" borderId="18" xfId="0" applyNumberFormat="1" applyFont="1" applyFill="1" applyBorder="1" applyAlignment="1">
      <alignment horizontal="center" vertical="center"/>
    </xf>
    <xf numFmtId="165" fontId="30" fillId="2" borderId="18" xfId="0" applyNumberFormat="1" applyFont="1" applyFill="1" applyBorder="1" applyAlignment="1">
      <alignment horizontal="center" vertical="center"/>
    </xf>
    <xf numFmtId="174" fontId="2" fillId="0" borderId="0" xfId="0" applyNumberFormat="1" applyFont="1" applyAlignment="1">
      <alignment/>
    </xf>
    <xf numFmtId="174" fontId="17" fillId="0" borderId="18" xfId="0" applyNumberFormat="1" applyFont="1" applyBorder="1" applyAlignment="1">
      <alignment horizontal="center" vertical="center" wrapText="1"/>
    </xf>
    <xf numFmtId="165" fontId="17" fillId="0" borderId="18" xfId="0" applyNumberFormat="1" applyFont="1" applyFill="1" applyBorder="1" applyAlignment="1">
      <alignment horizontal="center" vertical="center" wrapText="1"/>
    </xf>
    <xf numFmtId="174" fontId="6" fillId="0" borderId="18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174" fontId="6" fillId="0" borderId="18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wrapText="1"/>
    </xf>
    <xf numFmtId="165" fontId="6" fillId="0" borderId="18" xfId="0" applyNumberFormat="1" applyFont="1" applyBorder="1" applyAlignment="1">
      <alignment horizontal="center"/>
    </xf>
    <xf numFmtId="169" fontId="17" fillId="3" borderId="21" xfId="0" applyNumberFormat="1" applyFont="1" applyFill="1" applyBorder="1" applyAlignment="1">
      <alignment horizontal="right" wrapText="1"/>
    </xf>
    <xf numFmtId="174" fontId="6" fillId="3" borderId="21" xfId="0" applyNumberFormat="1" applyFont="1" applyFill="1" applyBorder="1" applyAlignment="1">
      <alignment vertical="center"/>
    </xf>
    <xf numFmtId="165" fontId="17" fillId="3" borderId="21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/>
    </xf>
    <xf numFmtId="168" fontId="31" fillId="0" borderId="0" xfId="0" applyNumberFormat="1" applyFont="1" applyAlignment="1">
      <alignment/>
    </xf>
    <xf numFmtId="164" fontId="17" fillId="0" borderId="17" xfId="0" applyFont="1" applyBorder="1" applyAlignment="1">
      <alignment horizontal="center" vertical="center"/>
    </xf>
    <xf numFmtId="164" fontId="32" fillId="0" borderId="0" xfId="0" applyFont="1" applyAlignment="1">
      <alignment/>
    </xf>
    <xf numFmtId="164" fontId="6" fillId="0" borderId="18" xfId="0" applyFont="1" applyBorder="1" applyAlignment="1">
      <alignment horizontal="right"/>
    </xf>
    <xf numFmtId="164" fontId="6" fillId="0" borderId="18" xfId="0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right" vertical="center"/>
    </xf>
    <xf numFmtId="168" fontId="6" fillId="0" borderId="21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horizontal="right" vertical="center"/>
    </xf>
    <xf numFmtId="168" fontId="6" fillId="0" borderId="18" xfId="0" applyNumberFormat="1" applyFont="1" applyBorder="1" applyAlignment="1">
      <alignment horizontal="right" vertical="center"/>
    </xf>
    <xf numFmtId="164" fontId="6" fillId="0" borderId="2" xfId="0" applyFont="1" applyBorder="1" applyAlignment="1">
      <alignment vertical="top" wrapText="1"/>
    </xf>
    <xf numFmtId="165" fontId="2" fillId="0" borderId="4" xfId="0" applyNumberFormat="1" applyFont="1" applyBorder="1" applyAlignment="1">
      <alignment horizontal="right" vertical="top" wrapText="1"/>
    </xf>
    <xf numFmtId="165" fontId="6" fillId="0" borderId="3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vertical="top" wrapText="1"/>
    </xf>
    <xf numFmtId="164" fontId="6" fillId="0" borderId="7" xfId="0" applyFont="1" applyBorder="1" applyAlignment="1">
      <alignment vertical="top" wrapText="1"/>
    </xf>
    <xf numFmtId="165" fontId="6" fillId="0" borderId="12" xfId="0" applyNumberFormat="1" applyFont="1" applyFill="1" applyBorder="1" applyAlignment="1">
      <alignment horizontal="right" vertical="top" wrapText="1"/>
    </xf>
    <xf numFmtId="164" fontId="6" fillId="0" borderId="8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5" fontId="6" fillId="0" borderId="13" xfId="0" applyNumberFormat="1" applyFont="1" applyFill="1" applyBorder="1" applyAlignment="1">
      <alignment horizontal="right" vertical="top" wrapText="1"/>
    </xf>
    <xf numFmtId="165" fontId="6" fillId="0" borderId="4" xfId="0" applyNumberFormat="1" applyFont="1" applyFill="1" applyBorder="1" applyAlignment="1">
      <alignment horizontal="right" vertical="top" wrapText="1"/>
    </xf>
    <xf numFmtId="165" fontId="2" fillId="0" borderId="4" xfId="0" applyNumberFormat="1" applyFont="1" applyFill="1" applyBorder="1" applyAlignment="1">
      <alignment horizontal="right" vertical="top" wrapText="1"/>
    </xf>
    <xf numFmtId="164" fontId="2" fillId="0" borderId="8" xfId="0" applyFont="1" applyBorder="1" applyAlignment="1">
      <alignment vertical="top" wrapText="1"/>
    </xf>
    <xf numFmtId="164" fontId="6" fillId="0" borderId="4" xfId="0" applyFont="1" applyFill="1" applyBorder="1" applyAlignment="1">
      <alignment/>
    </xf>
    <xf numFmtId="164" fontId="6" fillId="0" borderId="7" xfId="0" applyFont="1" applyBorder="1" applyAlignment="1">
      <alignment horizontal="left" vertical="top" wrapText="1"/>
    </xf>
    <xf numFmtId="164" fontId="6" fillId="0" borderId="1" xfId="0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2" fillId="0" borderId="12" xfId="0" applyFont="1" applyBorder="1" applyAlignment="1">
      <alignment vertical="top" wrapText="1"/>
    </xf>
    <xf numFmtId="164" fontId="6" fillId="0" borderId="15" xfId="0" applyFont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top" wrapText="1"/>
    </xf>
    <xf numFmtId="164" fontId="6" fillId="0" borderId="12" xfId="0" applyFont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0" borderId="11" xfId="0" applyFont="1" applyBorder="1" applyAlignment="1">
      <alignment vertical="top" wrapText="1"/>
    </xf>
    <xf numFmtId="164" fontId="17" fillId="2" borderId="11" xfId="0" applyFont="1" applyFill="1" applyBorder="1" applyAlignment="1">
      <alignment horizontal="right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vertical="top" wrapText="1"/>
    </xf>
    <xf numFmtId="164" fontId="2" fillId="0" borderId="0" xfId="0" applyFont="1" applyAlignment="1">
      <alignment vertical="center" wrapText="1"/>
    </xf>
    <xf numFmtId="165" fontId="6" fillId="0" borderId="0" xfId="0" applyNumberFormat="1" applyFont="1" applyAlignment="1">
      <alignment vertical="center"/>
    </xf>
    <xf numFmtId="164" fontId="2" fillId="0" borderId="0" xfId="0" applyFont="1" applyAlignment="1">
      <alignment horizontal="right" vertical="center"/>
    </xf>
    <xf numFmtId="165" fontId="17" fillId="2" borderId="1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BBB59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75"/>
          <c:y val="0.221"/>
          <c:w val="0.798"/>
          <c:h val="0.46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'XIV zestawienie gruntów wykres'!$A$3:$A$7</c:f>
              <c:strCache/>
            </c:strRef>
          </c:cat>
          <c:val>
            <c:numRef>
              <c:f>'XIV zestawienie gruntów wykres'!$B$3:$B$7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6475"/>
          <c:w val="0.8515"/>
          <c:h val="0.24025"/>
        </c:manualLayout>
      </c:layout>
      <c:overlay val="0"/>
      <c:spPr>
        <a:noFill/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95250</xdr:rowOff>
    </xdr:from>
    <xdr:to>
      <xdr:col>2</xdr:col>
      <xdr:colOff>800100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2657475"/>
        <a:ext cx="71151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0">
      <selection activeCell="K7" sqref="K7"/>
    </sheetView>
  </sheetViews>
  <sheetFormatPr defaultColWidth="8" defaultRowHeight="14.25"/>
  <cols>
    <col min="1" max="16384" width="9" style="1" customWidth="1"/>
  </cols>
  <sheetData>
    <row r="1" spans="1:9" ht="51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69.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66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68.25" customHeight="1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s="7" customFormat="1" ht="36.75" customHeight="1">
      <c r="A5" s="6" t="s">
        <v>3</v>
      </c>
      <c r="B5" s="6"/>
      <c r="C5" s="6"/>
      <c r="D5" s="6"/>
      <c r="E5" s="6"/>
      <c r="F5" s="6"/>
      <c r="G5" s="6"/>
      <c r="H5" s="6"/>
      <c r="I5" s="6"/>
    </row>
    <row r="6" spans="1:11" s="7" customFormat="1" ht="90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K6" s="9"/>
    </row>
    <row r="7" spans="1:9" s="7" customFormat="1" ht="28.5" customHeight="1">
      <c r="A7" s="6" t="s">
        <v>5</v>
      </c>
      <c r="B7" s="6"/>
      <c r="C7" s="6"/>
      <c r="D7" s="6"/>
      <c r="E7" s="6"/>
      <c r="F7" s="6"/>
      <c r="G7" s="6"/>
      <c r="H7" s="6"/>
      <c r="I7" s="6"/>
    </row>
    <row r="8" spans="1:9" s="7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  <c r="I8" s="10"/>
    </row>
    <row r="9" spans="1:9" s="9" customFormat="1" ht="12.75" customHeight="1">
      <c r="A9" s="11" t="s">
        <v>7</v>
      </c>
      <c r="B9" s="11"/>
      <c r="C9" s="11"/>
      <c r="D9" s="11"/>
      <c r="E9" s="11"/>
      <c r="F9" s="11"/>
      <c r="G9" s="11"/>
      <c r="H9" s="11"/>
      <c r="I9" s="11"/>
    </row>
    <row r="10" spans="1:9" s="9" customFormat="1" ht="12.7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</row>
    <row r="11" spans="1:9" s="9" customFormat="1" ht="12.75" customHeight="1">
      <c r="A11" s="11" t="s">
        <v>9</v>
      </c>
      <c r="B11" s="11"/>
      <c r="C11" s="11"/>
      <c r="D11" s="11"/>
      <c r="E11" s="11"/>
      <c r="F11" s="11"/>
      <c r="G11" s="11"/>
      <c r="H11" s="11"/>
      <c r="I11" s="11"/>
    </row>
    <row r="12" spans="1:9" s="9" customFormat="1" ht="12.75" customHeight="1">
      <c r="A12" s="11" t="s">
        <v>10</v>
      </c>
      <c r="B12" s="11"/>
      <c r="C12" s="11"/>
      <c r="D12" s="11"/>
      <c r="E12" s="11"/>
      <c r="F12" s="11"/>
      <c r="G12" s="11"/>
      <c r="H12" s="11"/>
      <c r="I12" s="11"/>
    </row>
    <row r="13" spans="1:9" s="7" customFormat="1" ht="33.75" customHeight="1">
      <c r="A13" s="10" t="s">
        <v>11</v>
      </c>
      <c r="B13" s="10"/>
      <c r="C13" s="10"/>
      <c r="D13" s="10"/>
      <c r="E13" s="10"/>
      <c r="F13" s="10"/>
      <c r="G13" s="10"/>
      <c r="H13" s="10"/>
      <c r="I13" s="10"/>
    </row>
    <row r="14" spans="1:9" s="9" customFormat="1" ht="15" customHeight="1">
      <c r="A14" s="11" t="s">
        <v>12</v>
      </c>
      <c r="B14" s="11"/>
      <c r="C14" s="11"/>
      <c r="D14" s="11"/>
      <c r="E14" s="11"/>
      <c r="F14" s="11"/>
      <c r="G14" s="11"/>
      <c r="H14" s="11"/>
      <c r="I14" s="11"/>
    </row>
    <row r="15" spans="1:9" s="7" customFormat="1" ht="19.5" customHeight="1">
      <c r="A15" s="10" t="s">
        <v>13</v>
      </c>
      <c r="B15" s="10"/>
      <c r="C15" s="10"/>
      <c r="D15" s="10"/>
      <c r="E15" s="10"/>
      <c r="F15" s="10"/>
      <c r="G15" s="10"/>
      <c r="H15" s="10"/>
      <c r="I15" s="10"/>
    </row>
    <row r="16" spans="1:9" s="9" customFormat="1" ht="27.75" customHeight="1">
      <c r="A16" s="11" t="s">
        <v>14</v>
      </c>
      <c r="B16" s="11"/>
      <c r="C16" s="11"/>
      <c r="D16" s="11"/>
      <c r="E16" s="11"/>
      <c r="F16" s="11"/>
      <c r="G16" s="11"/>
      <c r="H16" s="11"/>
      <c r="I16" s="11"/>
    </row>
    <row r="17" spans="1:9" s="9" customFormat="1" ht="16.5" customHeight="1">
      <c r="A17" s="11" t="s">
        <v>15</v>
      </c>
      <c r="B17" s="11"/>
      <c r="C17" s="11"/>
      <c r="D17" s="11"/>
      <c r="E17" s="11"/>
      <c r="F17" s="11"/>
      <c r="G17" s="11"/>
      <c r="H17" s="11"/>
      <c r="I17" s="11"/>
    </row>
    <row r="18" spans="1:9" s="7" customFormat="1" ht="30.75" customHeight="1">
      <c r="A18" s="10" t="s">
        <v>16</v>
      </c>
      <c r="B18" s="10"/>
      <c r="C18" s="10"/>
      <c r="D18" s="10"/>
      <c r="E18" s="10"/>
      <c r="F18" s="10"/>
      <c r="G18" s="10"/>
      <c r="H18" s="10"/>
      <c r="I18" s="10"/>
    </row>
    <row r="19" spans="1:9" s="9" customFormat="1" ht="12.75" customHeight="1">
      <c r="A19" s="11" t="s">
        <v>17</v>
      </c>
      <c r="B19" s="11"/>
      <c r="C19" s="11"/>
      <c r="D19" s="11"/>
      <c r="E19" s="11"/>
      <c r="F19" s="11"/>
      <c r="G19" s="11"/>
      <c r="H19" s="11"/>
      <c r="I19" s="11"/>
    </row>
    <row r="20" spans="1:9" s="7" customFormat="1" ht="15.75" customHeight="1">
      <c r="A20" s="10" t="s">
        <v>18</v>
      </c>
      <c r="B20" s="10"/>
      <c r="C20" s="10"/>
      <c r="D20" s="10"/>
      <c r="E20" s="10"/>
      <c r="F20" s="10"/>
      <c r="G20" s="10"/>
      <c r="H20" s="10"/>
      <c r="I20" s="10"/>
    </row>
    <row r="21" spans="1:9" s="9" customFormat="1" ht="16.5" customHeight="1">
      <c r="A21" s="11" t="s">
        <v>19</v>
      </c>
      <c r="B21" s="11"/>
      <c r="C21" s="11"/>
      <c r="D21" s="11"/>
      <c r="E21" s="11"/>
      <c r="F21" s="11"/>
      <c r="G21" s="11"/>
      <c r="H21" s="11"/>
      <c r="I21" s="11"/>
    </row>
    <row r="22" spans="1:9" s="9" customFormat="1" ht="14.25" customHeight="1">
      <c r="A22" s="11" t="s">
        <v>20</v>
      </c>
      <c r="B22" s="11"/>
      <c r="C22" s="11"/>
      <c r="D22" s="11"/>
      <c r="E22" s="11"/>
      <c r="F22" s="11"/>
      <c r="G22" s="11"/>
      <c r="H22" s="11"/>
      <c r="I22" s="11"/>
    </row>
  </sheetData>
  <sheetProtection selectLockedCells="1" selectUnlockedCells="1"/>
  <mergeCells count="22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</mergeCells>
  <printOptions/>
  <pageMargins left="0.7875" right="0.19652777777777777" top="0.3541666666666667" bottom="0.7180555555555556" header="0.5118055555555555" footer="0.5513888888888889"/>
  <pageSetup firstPageNumber="1" useFirstPageNumber="1" horizontalDpi="300" verticalDpi="300" orientation="portrait" paperSize="9" scale="95"/>
  <headerFooter alignWithMargins="0">
    <oddFooter>&amp;C&amp;"Times New Roman,Normalny"&amp;12&amp;P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2" sqref="H2"/>
    </sheetView>
  </sheetViews>
  <sheetFormatPr defaultColWidth="8" defaultRowHeight="14.25" customHeight="1"/>
  <cols>
    <col min="1" max="1" width="5.69921875" style="14" customWidth="1"/>
    <col min="2" max="2" width="11.296875" style="47" customWidth="1"/>
    <col min="3" max="3" width="11.19921875" style="47" customWidth="1"/>
    <col min="4" max="4" width="41" style="14" customWidth="1"/>
    <col min="5" max="5" width="10.5" style="14" customWidth="1"/>
    <col min="6" max="9" width="9" style="14" customWidth="1"/>
    <col min="10" max="10" width="12.296875" style="14" customWidth="1"/>
    <col min="11" max="16384" width="9" style="14" customWidth="1"/>
  </cols>
  <sheetData>
    <row r="1" spans="1:5" ht="29.25" customHeight="1">
      <c r="A1" s="531" t="s">
        <v>1164</v>
      </c>
      <c r="B1" s="531"/>
      <c r="C1" s="531"/>
      <c r="D1" s="531"/>
      <c r="E1" s="531"/>
    </row>
    <row r="2" spans="1:5" ht="53.25" customHeight="1">
      <c r="A2" s="532"/>
      <c r="B2" s="533" t="s">
        <v>1165</v>
      </c>
      <c r="C2" s="533" t="s">
        <v>1166</v>
      </c>
      <c r="D2" s="534" t="s">
        <v>1167</v>
      </c>
      <c r="E2" s="535" t="s">
        <v>1168</v>
      </c>
    </row>
    <row r="3" spans="1:5" ht="38.25" customHeight="1">
      <c r="A3" s="536" t="s">
        <v>1169</v>
      </c>
      <c r="B3" s="537">
        <v>13759177.71</v>
      </c>
      <c r="C3" s="538">
        <v>11450310.53</v>
      </c>
      <c r="D3" s="539"/>
      <c r="E3" s="540" t="s">
        <v>1170</v>
      </c>
    </row>
    <row r="4" spans="1:10" ht="31.5" customHeight="1">
      <c r="A4" s="541"/>
      <c r="B4" s="542">
        <v>10854.64</v>
      </c>
      <c r="C4" s="542">
        <v>10854.64</v>
      </c>
      <c r="D4" s="543" t="s">
        <v>1171</v>
      </c>
      <c r="E4" s="540"/>
      <c r="J4" s="47"/>
    </row>
    <row r="5" spans="1:5" ht="29.25" customHeight="1">
      <c r="A5" s="544"/>
      <c r="B5" s="545">
        <v>46354.64</v>
      </c>
      <c r="C5" s="545">
        <v>46354.64</v>
      </c>
      <c r="D5" s="543" t="s">
        <v>1172</v>
      </c>
      <c r="E5" s="540"/>
    </row>
    <row r="6" spans="1:5" ht="29.25" customHeight="1">
      <c r="A6" s="544"/>
      <c r="B6" s="545">
        <v>65216.61</v>
      </c>
      <c r="C6" s="545">
        <v>65216.61</v>
      </c>
      <c r="D6" s="543" t="s">
        <v>1173</v>
      </c>
      <c r="E6" s="540"/>
    </row>
    <row r="7" spans="1:5" ht="29.25" customHeight="1">
      <c r="A7" s="544"/>
      <c r="B7" s="545">
        <v>47506.09</v>
      </c>
      <c r="C7" s="545">
        <v>47506.09</v>
      </c>
      <c r="D7" s="543" t="s">
        <v>1174</v>
      </c>
      <c r="E7" s="540"/>
    </row>
    <row r="8" spans="1:9" ht="27" customHeight="1">
      <c r="A8" s="544"/>
      <c r="B8" s="545">
        <v>9354</v>
      </c>
      <c r="C8" s="545">
        <v>9354</v>
      </c>
      <c r="D8" s="543" t="s">
        <v>1175</v>
      </c>
      <c r="E8" s="540"/>
      <c r="I8" s="546"/>
    </row>
    <row r="9" spans="1:9" ht="27" customHeight="1">
      <c r="A9" s="544"/>
      <c r="B9" s="545">
        <v>19824</v>
      </c>
      <c r="C9" s="545">
        <v>19824</v>
      </c>
      <c r="D9" s="543" t="s">
        <v>1176</v>
      </c>
      <c r="E9" s="540"/>
      <c r="I9" s="546"/>
    </row>
    <row r="10" spans="1:9" ht="27" customHeight="1">
      <c r="A10" s="544"/>
      <c r="B10" s="545">
        <v>22780</v>
      </c>
      <c r="C10" s="545">
        <v>22780</v>
      </c>
      <c r="D10" s="543" t="s">
        <v>1177</v>
      </c>
      <c r="E10" s="540"/>
      <c r="I10" s="546"/>
    </row>
    <row r="11" spans="1:5" ht="19.5" customHeight="1">
      <c r="A11" s="544"/>
      <c r="B11" s="545">
        <v>35674.02</v>
      </c>
      <c r="C11" s="545">
        <v>8031.94</v>
      </c>
      <c r="D11" s="547" t="s">
        <v>1178</v>
      </c>
      <c r="E11" s="540"/>
    </row>
    <row r="12" spans="1:5" ht="27" customHeight="1">
      <c r="A12" s="544"/>
      <c r="B12" s="545">
        <v>26588.24</v>
      </c>
      <c r="C12" s="545">
        <v>26588.24</v>
      </c>
      <c r="D12" s="547" t="s">
        <v>1179</v>
      </c>
      <c r="E12" s="540"/>
    </row>
    <row r="13" spans="1:5" ht="29.25" customHeight="1">
      <c r="A13" s="548"/>
      <c r="B13" s="549">
        <v>0.1</v>
      </c>
      <c r="C13" s="549">
        <v>0.1</v>
      </c>
      <c r="D13" s="547" t="s">
        <v>1180</v>
      </c>
      <c r="E13" s="540"/>
    </row>
    <row r="14" spans="1:5" ht="34.5" customHeight="1">
      <c r="A14" s="550"/>
      <c r="B14" s="551">
        <f>SUM(B3:B10)-B11-B12-B13</f>
        <v>13918805.330000002</v>
      </c>
      <c r="C14" s="552">
        <f>SUM(C3:C10)-C11-C12-C13</f>
        <v>11637580.23</v>
      </c>
      <c r="D14" s="534" t="s">
        <v>1181</v>
      </c>
      <c r="E14" s="553"/>
    </row>
    <row r="15" spans="1:5" s="17" customFormat="1" ht="27.75" customHeight="1">
      <c r="A15" s="554"/>
      <c r="B15" s="555">
        <v>52278.08</v>
      </c>
      <c r="C15" s="556">
        <v>3309.01</v>
      </c>
      <c r="D15" s="557" t="s">
        <v>1182</v>
      </c>
      <c r="E15" s="558"/>
    </row>
    <row r="16" spans="1:5" s="17" customFormat="1" ht="27" customHeight="1">
      <c r="A16" s="559"/>
      <c r="B16" s="560">
        <v>2708.17</v>
      </c>
      <c r="C16" s="561">
        <v>155.22</v>
      </c>
      <c r="D16" s="562" t="s">
        <v>1183</v>
      </c>
      <c r="E16" s="559"/>
    </row>
    <row r="17" spans="1:5" ht="48.75" customHeight="1">
      <c r="A17" s="563" t="s">
        <v>1163</v>
      </c>
      <c r="B17" s="564">
        <f>SUM(B14+B15)-B16</f>
        <v>13968375.240000002</v>
      </c>
      <c r="C17" s="551">
        <f>SUM(C14+C15)-C16</f>
        <v>11640734.02</v>
      </c>
      <c r="D17" s="565" t="s">
        <v>1184</v>
      </c>
      <c r="E17" s="548"/>
    </row>
  </sheetData>
  <sheetProtection selectLockedCells="1" selectUnlockedCells="1"/>
  <mergeCells count="2">
    <mergeCell ref="A1:E1"/>
    <mergeCell ref="E3:E13"/>
  </mergeCells>
  <printOptions/>
  <pageMargins left="0.7875" right="0.19652777777777777" top="0.3541666666666667" bottom="0.7180555555555556" header="0.5118055555555555" footer="0.5513888888888889"/>
  <pageSetup firstPageNumber="32" useFirstPageNumber="1" horizontalDpi="300" verticalDpi="300" orientation="portrait" paperSize="9"/>
  <headerFooter alignWithMargins="0">
    <oddFooter>&amp;C&amp;"Times New Roman,Normalny"&amp;12&amp;P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5">
      <selection activeCell="G15" sqref="G15"/>
    </sheetView>
  </sheetViews>
  <sheetFormatPr defaultColWidth="8" defaultRowHeight="14.25" customHeight="1"/>
  <cols>
    <col min="1" max="1" width="7.796875" style="1" customWidth="1"/>
    <col min="2" max="2" width="11.796875" style="1" customWidth="1"/>
    <col min="3" max="3" width="13.69921875" style="359" customWidth="1"/>
    <col min="4" max="4" width="49.5" style="1" customWidth="1"/>
    <col min="5" max="8" width="9" style="1" customWidth="1"/>
    <col min="9" max="9" width="10.5" style="1" customWidth="1"/>
    <col min="10" max="10" width="11.59765625" style="1" customWidth="1"/>
    <col min="11" max="16384" width="9" style="1" customWidth="1"/>
  </cols>
  <sheetData>
    <row r="1" spans="1:4" ht="40.5" customHeight="1">
      <c r="A1" s="566" t="s">
        <v>1185</v>
      </c>
      <c r="B1" s="566"/>
      <c r="C1" s="566"/>
      <c r="D1" s="566"/>
    </row>
    <row r="2" spans="2:4" ht="60" customHeight="1">
      <c r="B2" s="567"/>
      <c r="C2" s="568" t="s">
        <v>1186</v>
      </c>
      <c r="D2" s="569" t="s">
        <v>1134</v>
      </c>
    </row>
    <row r="3" spans="2:8" ht="30" customHeight="1">
      <c r="B3" s="570" t="s">
        <v>1135</v>
      </c>
      <c r="C3" s="571">
        <v>27210523.06</v>
      </c>
      <c r="D3" s="572"/>
      <c r="H3" s="573"/>
    </row>
    <row r="4" spans="2:8" ht="32.25" customHeight="1">
      <c r="B4" s="574" t="s">
        <v>1187</v>
      </c>
      <c r="C4" s="139">
        <v>260285.53</v>
      </c>
      <c r="D4" s="575" t="s">
        <v>1188</v>
      </c>
      <c r="H4" s="241"/>
    </row>
    <row r="5" spans="2:8" ht="39.75" customHeight="1">
      <c r="B5" s="574"/>
      <c r="C5" s="102">
        <v>125925.24</v>
      </c>
      <c r="D5" s="575" t="s">
        <v>1189</v>
      </c>
      <c r="H5" s="241"/>
    </row>
    <row r="6" spans="2:8" ht="30" customHeight="1">
      <c r="B6" s="574"/>
      <c r="C6" s="96">
        <v>115974.75</v>
      </c>
      <c r="D6" s="575" t="s">
        <v>1190</v>
      </c>
      <c r="H6" s="241"/>
    </row>
    <row r="7" spans="2:8" ht="30" customHeight="1">
      <c r="B7" s="574"/>
      <c r="C7" s="96">
        <v>257604.54</v>
      </c>
      <c r="D7" s="575" t="s">
        <v>1191</v>
      </c>
      <c r="H7" s="241"/>
    </row>
    <row r="8" spans="2:8" ht="30" customHeight="1">
      <c r="B8" s="574"/>
      <c r="C8" s="96">
        <v>158316.13</v>
      </c>
      <c r="D8" s="575" t="s">
        <v>1190</v>
      </c>
      <c r="H8" s="241"/>
    </row>
    <row r="9" spans="2:8" ht="30" customHeight="1">
      <c r="B9" s="574"/>
      <c r="C9" s="96">
        <v>4900</v>
      </c>
      <c r="D9" s="575" t="s">
        <v>1192</v>
      </c>
      <c r="H9" s="241"/>
    </row>
    <row r="10" spans="2:8" ht="30" customHeight="1">
      <c r="B10" s="574"/>
      <c r="C10" s="96">
        <v>16837.07</v>
      </c>
      <c r="D10" s="575" t="s">
        <v>1193</v>
      </c>
      <c r="H10" s="241"/>
    </row>
    <row r="11" spans="2:8" ht="30" customHeight="1">
      <c r="B11" s="574"/>
      <c r="C11" s="96">
        <v>4065.04</v>
      </c>
      <c r="D11" s="575" t="s">
        <v>1194</v>
      </c>
      <c r="H11" s="241"/>
    </row>
    <row r="12" spans="2:8" ht="30" customHeight="1">
      <c r="B12" s="574"/>
      <c r="C12" s="96">
        <v>123988.56</v>
      </c>
      <c r="D12" s="575" t="s">
        <v>1195</v>
      </c>
      <c r="H12" s="241"/>
    </row>
    <row r="13" spans="2:8" ht="30" customHeight="1">
      <c r="B13" s="574"/>
      <c r="C13" s="96">
        <v>48498.3</v>
      </c>
      <c r="D13" s="575" t="s">
        <v>1196</v>
      </c>
      <c r="H13" s="241"/>
    </row>
    <row r="14" spans="2:8" ht="30" customHeight="1">
      <c r="B14" s="574"/>
      <c r="C14" s="96">
        <v>44504.3</v>
      </c>
      <c r="D14" s="575" t="s">
        <v>1197</v>
      </c>
      <c r="H14" s="241"/>
    </row>
    <row r="15" spans="2:8" ht="30" customHeight="1">
      <c r="B15" s="574"/>
      <c r="C15" s="96">
        <v>101923.29</v>
      </c>
      <c r="D15" s="575" t="s">
        <v>1198</v>
      </c>
      <c r="H15" s="241"/>
    </row>
    <row r="16" spans="2:8" ht="30" customHeight="1">
      <c r="B16" s="574"/>
      <c r="C16" s="96">
        <v>4677.17</v>
      </c>
      <c r="D16" s="575" t="s">
        <v>1199</v>
      </c>
      <c r="H16" s="241"/>
    </row>
    <row r="17" spans="2:4" ht="31.5" customHeight="1">
      <c r="B17" s="576" t="s">
        <v>1200</v>
      </c>
      <c r="C17" s="131">
        <f>SUM(C3:C16)</f>
        <v>28478022.98</v>
      </c>
      <c r="D17" s="577"/>
    </row>
    <row r="18" spans="2:4" ht="31.5" customHeight="1">
      <c r="B18" s="107"/>
      <c r="C18" s="578"/>
      <c r="D18" s="579"/>
    </row>
    <row r="19" spans="2:4" ht="31.5" customHeight="1">
      <c r="B19" s="107"/>
      <c r="C19" s="578"/>
      <c r="D19" s="579"/>
    </row>
    <row r="20" spans="2:4" ht="31.5" customHeight="1">
      <c r="B20" s="107"/>
      <c r="C20" s="578"/>
      <c r="D20" s="579"/>
    </row>
    <row r="21" spans="2:4" ht="31.5" customHeight="1">
      <c r="B21" s="107"/>
      <c r="C21" s="578"/>
      <c r="D21" s="579"/>
    </row>
    <row r="22" spans="2:4" ht="31.5" customHeight="1">
      <c r="B22" s="107"/>
      <c r="C22" s="578"/>
      <c r="D22" s="579"/>
    </row>
    <row r="23" spans="2:4" ht="31.5" customHeight="1">
      <c r="B23" s="107"/>
      <c r="C23" s="578"/>
      <c r="D23" s="579"/>
    </row>
    <row r="24" spans="2:4" ht="31.5" customHeight="1">
      <c r="B24" s="107"/>
      <c r="C24" s="578"/>
      <c r="D24" s="579"/>
    </row>
    <row r="25" spans="1:4" s="314" customFormat="1" ht="25.5" customHeight="1">
      <c r="A25" s="531" t="s">
        <v>1201</v>
      </c>
      <c r="B25" s="531"/>
      <c r="C25" s="531"/>
      <c r="D25" s="531"/>
    </row>
    <row r="26" spans="1:4" ht="68.25" customHeight="1">
      <c r="A26" s="580"/>
      <c r="B26" s="581" t="s">
        <v>1202</v>
      </c>
      <c r="C26" s="582" t="s">
        <v>1203</v>
      </c>
      <c r="D26" s="569" t="s">
        <v>1134</v>
      </c>
    </row>
    <row r="27" spans="1:4" ht="30" customHeight="1">
      <c r="A27" s="570" t="s">
        <v>1135</v>
      </c>
      <c r="B27" s="583">
        <v>14046365.8</v>
      </c>
      <c r="C27" s="584">
        <v>13886075.06</v>
      </c>
      <c r="D27" s="585"/>
    </row>
    <row r="28" spans="1:4" s="314" customFormat="1" ht="22.5" customHeight="1">
      <c r="A28" s="586"/>
      <c r="B28" s="89">
        <v>31997.92</v>
      </c>
      <c r="C28" s="587">
        <v>31997.92</v>
      </c>
      <c r="D28" s="588" t="s">
        <v>1204</v>
      </c>
    </row>
    <row r="29" spans="1:4" ht="25.5" customHeight="1">
      <c r="A29" s="586"/>
      <c r="B29" s="96">
        <v>23051.82</v>
      </c>
      <c r="C29" s="589">
        <v>23051.82</v>
      </c>
      <c r="D29" s="588" t="s">
        <v>1205</v>
      </c>
    </row>
    <row r="30" spans="1:4" ht="24.75" customHeight="1">
      <c r="A30" s="586"/>
      <c r="B30" s="96">
        <v>28571.83</v>
      </c>
      <c r="C30" s="589">
        <v>28571.83</v>
      </c>
      <c r="D30" s="588" t="s">
        <v>1206</v>
      </c>
    </row>
    <row r="31" spans="1:4" ht="25.5" customHeight="1">
      <c r="A31" s="586"/>
      <c r="B31" s="96">
        <v>9727.68</v>
      </c>
      <c r="C31" s="589">
        <v>9727.68</v>
      </c>
      <c r="D31" s="588" t="s">
        <v>1207</v>
      </c>
    </row>
    <row r="32" spans="1:4" ht="29.25" customHeight="1">
      <c r="A32" s="586"/>
      <c r="B32" s="96">
        <v>72835.69</v>
      </c>
      <c r="C32" s="589">
        <v>72835.69</v>
      </c>
      <c r="D32" s="588" t="s">
        <v>1208</v>
      </c>
    </row>
    <row r="33" spans="1:4" s="314" customFormat="1" ht="26.25" customHeight="1">
      <c r="A33" s="586"/>
      <c r="B33" s="96">
        <v>191664.83</v>
      </c>
      <c r="C33" s="589">
        <v>191664.83</v>
      </c>
      <c r="D33" s="588" t="s">
        <v>1209</v>
      </c>
    </row>
    <row r="34" spans="1:4" s="314" customFormat="1" ht="26.25" customHeight="1">
      <c r="A34" s="586"/>
      <c r="B34" s="96">
        <v>25820.32</v>
      </c>
      <c r="C34" s="589">
        <v>25820.32</v>
      </c>
      <c r="D34" s="588" t="s">
        <v>1210</v>
      </c>
    </row>
    <row r="35" spans="1:4" s="314" customFormat="1" ht="28.5" customHeight="1">
      <c r="A35" s="586"/>
      <c r="B35" s="96">
        <v>873278.5</v>
      </c>
      <c r="C35" s="589">
        <v>873278.5</v>
      </c>
      <c r="D35" s="588" t="s">
        <v>1211</v>
      </c>
    </row>
    <row r="36" spans="1:4" s="314" customFormat="1" ht="28.5" customHeight="1">
      <c r="A36" s="586"/>
      <c r="B36" s="96">
        <v>85144.73</v>
      </c>
      <c r="C36" s="589">
        <v>85144.73</v>
      </c>
      <c r="D36" s="588" t="s">
        <v>1212</v>
      </c>
    </row>
    <row r="37" spans="1:4" s="314" customFormat="1" ht="26.25" customHeight="1">
      <c r="A37" s="586"/>
      <c r="B37" s="96">
        <v>69593.62</v>
      </c>
      <c r="C37" s="589">
        <v>69593.62</v>
      </c>
      <c r="D37" s="588" t="s">
        <v>1212</v>
      </c>
    </row>
    <row r="38" spans="1:4" ht="25.5" customHeight="1">
      <c r="A38" s="570" t="s">
        <v>1200</v>
      </c>
      <c r="B38" s="583">
        <f>SUM(B27:B37)</f>
        <v>15458052.74</v>
      </c>
      <c r="C38" s="590">
        <f>SUM(C27:C37)</f>
        <v>15297762</v>
      </c>
      <c r="D38" s="591"/>
    </row>
  </sheetData>
  <sheetProtection selectLockedCells="1" selectUnlockedCells="1"/>
  <mergeCells count="4">
    <mergeCell ref="A1:D1"/>
    <mergeCell ref="B4:B16"/>
    <mergeCell ref="A25:D25"/>
    <mergeCell ref="A28:A37"/>
  </mergeCells>
  <printOptions/>
  <pageMargins left="0.7875" right="0.19652777777777777" top="0.3541666666666667" bottom="0.7180555555555556" header="0.5118055555555555" footer="0.5513888888888889"/>
  <pageSetup firstPageNumber="33" useFirstPageNumber="1" horizontalDpi="300" verticalDpi="300" orientation="portrait" paperSize="9"/>
  <headerFooter alignWithMargins="0">
    <oddFooter>&amp;C&amp;"Times New Roman,Normalny"&amp;12&amp;P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zoomScale="110" zoomScaleNormal="110" workbookViewId="0" topLeftCell="A1">
      <selection activeCell="G25" sqref="G25"/>
    </sheetView>
  </sheetViews>
  <sheetFormatPr defaultColWidth="8" defaultRowHeight="12.75" customHeight="1"/>
  <cols>
    <col min="1" max="1" width="31.69921875" style="314" customWidth="1"/>
    <col min="2" max="2" width="10.296875" style="356" customWidth="1"/>
    <col min="3" max="3" width="11" style="309" customWidth="1"/>
    <col min="4" max="4" width="10.296875" style="359" customWidth="1"/>
    <col min="5" max="5" width="9.796875" style="359" customWidth="1"/>
    <col min="6" max="6" width="9.09765625" style="356" customWidth="1"/>
    <col min="7" max="7" width="9" style="1" customWidth="1"/>
    <col min="8" max="8" width="21.09765625" style="1" customWidth="1"/>
    <col min="9" max="9" width="11.5" style="1" customWidth="1"/>
    <col min="10" max="16384" width="9" style="1" customWidth="1"/>
  </cols>
  <sheetData>
    <row r="1" spans="1:6" s="7" customFormat="1" ht="21" customHeight="1">
      <c r="A1" s="75" t="s">
        <v>1213</v>
      </c>
      <c r="B1" s="75"/>
      <c r="C1" s="75"/>
      <c r="D1" s="75"/>
      <c r="E1" s="75"/>
      <c r="F1" s="75"/>
    </row>
    <row r="2" spans="1:6" s="7" customFormat="1" ht="17.25" customHeight="1">
      <c r="A2" s="566" t="s">
        <v>1214</v>
      </c>
      <c r="B2" s="566"/>
      <c r="C2" s="566"/>
      <c r="D2" s="566"/>
      <c r="E2" s="566"/>
      <c r="F2" s="566"/>
    </row>
    <row r="3" spans="1:6" s="593" customFormat="1" ht="39" customHeight="1">
      <c r="A3" s="312" t="s">
        <v>1215</v>
      </c>
      <c r="B3" s="592" t="s">
        <v>1216</v>
      </c>
      <c r="C3" s="313" t="s">
        <v>820</v>
      </c>
      <c r="D3" s="500" t="s">
        <v>1217</v>
      </c>
      <c r="E3" s="500" t="s">
        <v>1218</v>
      </c>
      <c r="F3" s="312" t="s">
        <v>1168</v>
      </c>
    </row>
    <row r="4" spans="1:6" s="314" customFormat="1" ht="45" customHeight="1">
      <c r="A4" s="594" t="s">
        <v>1219</v>
      </c>
      <c r="B4" s="595" t="s">
        <v>1220</v>
      </c>
      <c r="C4" s="596">
        <v>0.0517</v>
      </c>
      <c r="D4" s="597">
        <f aca="true" t="shared" si="0" ref="D4:D17">E4/(C4*10000)</f>
        <v>54.51628626692456</v>
      </c>
      <c r="E4" s="597">
        <v>28184.92</v>
      </c>
      <c r="F4" s="305" t="s">
        <v>1221</v>
      </c>
    </row>
    <row r="5" spans="1:6" ht="45" customHeight="1">
      <c r="A5" s="594" t="s">
        <v>1222</v>
      </c>
      <c r="B5" s="595" t="s">
        <v>1220</v>
      </c>
      <c r="C5" s="596">
        <v>0.0082</v>
      </c>
      <c r="D5" s="597">
        <f t="shared" si="0"/>
        <v>151.71853658536585</v>
      </c>
      <c r="E5" s="597">
        <v>12440.92</v>
      </c>
      <c r="F5" s="305" t="s">
        <v>1223</v>
      </c>
    </row>
    <row r="6" spans="1:8" ht="45" customHeight="1">
      <c r="A6" s="594" t="s">
        <v>1224</v>
      </c>
      <c r="B6" s="595" t="s">
        <v>1220</v>
      </c>
      <c r="C6" s="596">
        <v>0.1193</v>
      </c>
      <c r="D6" s="597">
        <f t="shared" si="0"/>
        <v>83.73337803855826</v>
      </c>
      <c r="E6" s="597">
        <v>99893.92</v>
      </c>
      <c r="F6" s="305" t="s">
        <v>1223</v>
      </c>
      <c r="H6" s="309"/>
    </row>
    <row r="7" spans="1:8" ht="45" customHeight="1">
      <c r="A7" s="594" t="s">
        <v>1225</v>
      </c>
      <c r="B7" s="595" t="s">
        <v>1220</v>
      </c>
      <c r="C7" s="596">
        <v>0.0078</v>
      </c>
      <c r="D7" s="597">
        <f t="shared" si="0"/>
        <v>66.79384615384616</v>
      </c>
      <c r="E7" s="597">
        <v>5209.92</v>
      </c>
      <c r="F7" s="305" t="s">
        <v>1223</v>
      </c>
      <c r="H7" s="309"/>
    </row>
    <row r="8" spans="1:8" ht="45" customHeight="1">
      <c r="A8" s="594" t="s">
        <v>1226</v>
      </c>
      <c r="B8" s="595" t="s">
        <v>1220</v>
      </c>
      <c r="C8" s="596">
        <v>0.0722</v>
      </c>
      <c r="D8" s="597">
        <f t="shared" si="0"/>
        <v>64.83368421052631</v>
      </c>
      <c r="E8" s="597">
        <v>46809.92</v>
      </c>
      <c r="F8" s="305" t="s">
        <v>1223</v>
      </c>
      <c r="H8" s="309"/>
    </row>
    <row r="9" spans="1:8" ht="45" customHeight="1">
      <c r="A9" s="594" t="s">
        <v>1227</v>
      </c>
      <c r="B9" s="595" t="s">
        <v>1220</v>
      </c>
      <c r="C9" s="596">
        <v>0.0959</v>
      </c>
      <c r="D9" s="597">
        <f t="shared" si="0"/>
        <v>63.61826903023983</v>
      </c>
      <c r="E9" s="597">
        <v>61009.92</v>
      </c>
      <c r="F9" s="305" t="s">
        <v>1223</v>
      </c>
      <c r="H9" s="309"/>
    </row>
    <row r="10" spans="1:8" ht="45.75" customHeight="1">
      <c r="A10" s="594" t="s">
        <v>1228</v>
      </c>
      <c r="B10" s="595" t="s">
        <v>1229</v>
      </c>
      <c r="C10" s="596">
        <v>0.0107</v>
      </c>
      <c r="D10" s="597">
        <f t="shared" si="0"/>
        <v>91.85897196261682</v>
      </c>
      <c r="E10" s="597">
        <v>9828.91</v>
      </c>
      <c r="F10" s="305" t="s">
        <v>1223</v>
      </c>
      <c r="H10" s="309"/>
    </row>
    <row r="11" spans="1:8" ht="46.5" customHeight="1">
      <c r="A11" s="594" t="s">
        <v>1230</v>
      </c>
      <c r="B11" s="595" t="s">
        <v>1229</v>
      </c>
      <c r="C11" s="596">
        <v>0.0009</v>
      </c>
      <c r="D11" s="597">
        <f t="shared" si="0"/>
        <v>145.19444444444446</v>
      </c>
      <c r="E11" s="597">
        <v>1306.75</v>
      </c>
      <c r="F11" s="305" t="s">
        <v>1223</v>
      </c>
      <c r="H11" s="309"/>
    </row>
    <row r="12" spans="1:8" ht="48" customHeight="1">
      <c r="A12" s="594" t="s">
        <v>1231</v>
      </c>
      <c r="B12" s="595" t="s">
        <v>1229</v>
      </c>
      <c r="C12" s="596">
        <v>0.0025</v>
      </c>
      <c r="D12" s="597">
        <f t="shared" si="0"/>
        <v>103.47</v>
      </c>
      <c r="E12" s="597">
        <v>2586.75</v>
      </c>
      <c r="F12" s="305" t="s">
        <v>1223</v>
      </c>
      <c r="H12" s="309"/>
    </row>
    <row r="13" spans="1:8" ht="47.25" customHeight="1">
      <c r="A13" s="594" t="s">
        <v>1232</v>
      </c>
      <c r="B13" s="595" t="s">
        <v>1229</v>
      </c>
      <c r="C13" s="596">
        <v>0.0189</v>
      </c>
      <c r="D13" s="597">
        <f t="shared" si="0"/>
        <v>87.12835978835977</v>
      </c>
      <c r="E13" s="597">
        <v>16467.26</v>
      </c>
      <c r="F13" s="305" t="s">
        <v>1223</v>
      </c>
      <c r="H13" s="309"/>
    </row>
    <row r="14" spans="1:8" ht="45" customHeight="1">
      <c r="A14" s="594" t="s">
        <v>1233</v>
      </c>
      <c r="B14" s="595" t="s">
        <v>1234</v>
      </c>
      <c r="C14" s="596">
        <v>0.002</v>
      </c>
      <c r="D14" s="597">
        <f t="shared" si="0"/>
        <v>46.0325</v>
      </c>
      <c r="E14" s="597">
        <v>920.65</v>
      </c>
      <c r="F14" s="305" t="s">
        <v>1235</v>
      </c>
      <c r="H14" s="309"/>
    </row>
    <row r="15" spans="1:8" ht="45" customHeight="1">
      <c r="A15" s="594" t="s">
        <v>1236</v>
      </c>
      <c r="B15" s="595" t="s">
        <v>1234</v>
      </c>
      <c r="C15" s="596">
        <v>0.0424</v>
      </c>
      <c r="D15" s="597">
        <f t="shared" si="0"/>
        <v>11.828419811320755</v>
      </c>
      <c r="E15" s="597">
        <v>5015.25</v>
      </c>
      <c r="F15" s="305" t="s">
        <v>1235</v>
      </c>
      <c r="H15" s="309"/>
    </row>
    <row r="16" spans="1:8" ht="45.75" customHeight="1">
      <c r="A16" s="594" t="s">
        <v>1237</v>
      </c>
      <c r="B16" s="595" t="s">
        <v>1238</v>
      </c>
      <c r="C16" s="596">
        <v>0.0097</v>
      </c>
      <c r="D16" s="597">
        <f t="shared" si="0"/>
        <v>91.73360824742268</v>
      </c>
      <c r="E16" s="597">
        <v>8898.16</v>
      </c>
      <c r="F16" s="305" t="s">
        <v>1223</v>
      </c>
      <c r="H16" s="309"/>
    </row>
    <row r="17" spans="1:8" ht="45.75" customHeight="1">
      <c r="A17" s="594" t="s">
        <v>1239</v>
      </c>
      <c r="B17" s="595" t="s">
        <v>1238</v>
      </c>
      <c r="C17" s="596">
        <v>0.0075</v>
      </c>
      <c r="D17" s="597">
        <f t="shared" si="0"/>
        <v>95.65599999999999</v>
      </c>
      <c r="E17" s="597">
        <v>7174.2</v>
      </c>
      <c r="F17" s="305" t="s">
        <v>1223</v>
      </c>
      <c r="H17" s="309"/>
    </row>
    <row r="18" spans="1:6" s="314" customFormat="1" ht="25.5" customHeight="1">
      <c r="A18" s="598" t="s">
        <v>1240</v>
      </c>
      <c r="B18" s="599"/>
      <c r="C18" s="600">
        <f>SUM(C4:C17)</f>
        <v>0.4497</v>
      </c>
      <c r="D18" s="601"/>
      <c r="E18" s="601">
        <f>SUM(E4:E17)</f>
        <v>305747.44999999995</v>
      </c>
      <c r="F18" s="599"/>
    </row>
  </sheetData>
  <sheetProtection selectLockedCells="1" selectUnlockedCells="1"/>
  <mergeCells count="2">
    <mergeCell ref="A1:F1"/>
    <mergeCell ref="A2:F2"/>
  </mergeCells>
  <printOptions/>
  <pageMargins left="0.7875" right="0.19652777777777777" top="0.3541666666666667" bottom="0.7180555555555556" header="0.5118055555555555" footer="0.5513888888888889"/>
  <pageSetup firstPageNumber="35" useFirstPageNumber="1" horizontalDpi="300" verticalDpi="300" orientation="portrait" paperSize="9"/>
  <headerFooter alignWithMargins="0">
    <oddFooter>&amp;C&amp;"Times New Roman,Normalny"&amp;12&amp;P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H7" sqref="H7"/>
    </sheetView>
  </sheetViews>
  <sheetFormatPr defaultColWidth="8" defaultRowHeight="12.75" customHeight="1"/>
  <cols>
    <col min="1" max="1" width="33.69921875" style="1" customWidth="1"/>
    <col min="2" max="2" width="11" style="602" customWidth="1"/>
    <col min="3" max="3" width="9.59765625" style="359" customWidth="1"/>
    <col min="4" max="4" width="10.5" style="359" customWidth="1"/>
    <col min="5" max="5" width="10.09765625" style="359" customWidth="1"/>
    <col min="6" max="16384" width="9" style="1" customWidth="1"/>
  </cols>
  <sheetData>
    <row r="1" ht="16.5" customHeight="1"/>
    <row r="2" spans="1:5" ht="16.5" customHeight="1">
      <c r="A2" s="480" t="s">
        <v>1241</v>
      </c>
      <c r="B2" s="480"/>
      <c r="C2" s="480"/>
      <c r="D2" s="480"/>
      <c r="E2" s="480"/>
    </row>
    <row r="3" ht="14.25" customHeight="1"/>
    <row r="4" spans="1:5" ht="32.25" customHeight="1">
      <c r="A4" s="330" t="s">
        <v>1242</v>
      </c>
      <c r="B4" s="603" t="s">
        <v>1243</v>
      </c>
      <c r="C4" s="331" t="s">
        <v>1244</v>
      </c>
      <c r="D4" s="604" t="s">
        <v>1245</v>
      </c>
      <c r="E4" s="604" t="s">
        <v>1246</v>
      </c>
    </row>
    <row r="5" spans="1:5" ht="51" customHeight="1">
      <c r="A5" s="250" t="s">
        <v>1247</v>
      </c>
      <c r="B5" s="605" t="s">
        <v>1248</v>
      </c>
      <c r="C5" s="606">
        <v>2998</v>
      </c>
      <c r="D5" s="607">
        <v>0</v>
      </c>
      <c r="E5" s="607">
        <v>2998</v>
      </c>
    </row>
    <row r="6" spans="1:5" s="314" customFormat="1" ht="51" customHeight="1">
      <c r="A6" s="249" t="s">
        <v>1249</v>
      </c>
      <c r="B6" s="605" t="s">
        <v>1250</v>
      </c>
      <c r="C6" s="606">
        <v>64140</v>
      </c>
      <c r="D6" s="607">
        <v>14752.2</v>
      </c>
      <c r="E6" s="607">
        <v>78892.2</v>
      </c>
    </row>
    <row r="7" spans="1:5" s="314" customFormat="1" ht="51" customHeight="1">
      <c r="A7" s="249" t="s">
        <v>1251</v>
      </c>
      <c r="B7" s="608" t="s">
        <v>1252</v>
      </c>
      <c r="C7" s="609">
        <v>141400</v>
      </c>
      <c r="D7" s="609">
        <v>0</v>
      </c>
      <c r="E7" s="609">
        <v>141400</v>
      </c>
    </row>
    <row r="8" spans="1:5" s="314" customFormat="1" ht="51" customHeight="1">
      <c r="A8" s="249" t="s">
        <v>1253</v>
      </c>
      <c r="B8" s="608" t="s">
        <v>1254</v>
      </c>
      <c r="C8" s="609">
        <v>57915</v>
      </c>
      <c r="D8" s="609">
        <v>0</v>
      </c>
      <c r="E8" s="609">
        <v>57915</v>
      </c>
    </row>
    <row r="9" spans="1:9" s="314" customFormat="1" ht="51" customHeight="1">
      <c r="A9" s="610" t="s">
        <v>1255</v>
      </c>
      <c r="B9" s="611"/>
      <c r="C9" s="609">
        <v>11585.59</v>
      </c>
      <c r="D9" s="609">
        <v>0</v>
      </c>
      <c r="E9" s="609">
        <v>11585.59</v>
      </c>
      <c r="I9" s="470"/>
    </row>
    <row r="10" spans="1:5" s="314" customFormat="1" ht="25.5" customHeight="1">
      <c r="A10" s="612" t="s">
        <v>341</v>
      </c>
      <c r="B10" s="613"/>
      <c r="C10" s="614">
        <f>SUM(C5:C9)</f>
        <v>278038.59</v>
      </c>
      <c r="D10" s="614">
        <f>SUM(D5:D9)</f>
        <v>14752.2</v>
      </c>
      <c r="E10" s="614">
        <f>SUM(E5:E9)</f>
        <v>292790.79000000004</v>
      </c>
    </row>
    <row r="14" ht="14.25" customHeight="1"/>
  </sheetData>
  <sheetProtection selectLockedCells="1" selectUnlockedCells="1"/>
  <mergeCells count="1">
    <mergeCell ref="A2:E2"/>
  </mergeCells>
  <printOptions/>
  <pageMargins left="0.7875" right="0.19652777777777777" top="0.3541666666666667" bottom="0.7180555555555556" header="0.5118055555555555" footer="0.5513888888888889"/>
  <pageSetup firstPageNumber="36" useFirstPageNumber="1" horizontalDpi="300" verticalDpi="300" orientation="portrait" paperSize="9"/>
  <headerFooter alignWithMargins="0">
    <oddFooter>&amp;C&amp;"Times New Roman,Normalny"&amp;12&amp;P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G42" sqref="G42"/>
    </sheetView>
  </sheetViews>
  <sheetFormatPr defaultColWidth="8" defaultRowHeight="14.25" customHeight="1"/>
  <cols>
    <col min="1" max="1" width="53" style="615" customWidth="1"/>
    <col min="2" max="2" width="13.296875" style="616" customWidth="1"/>
    <col min="3" max="3" width="10.09765625" style="615" customWidth="1"/>
    <col min="4" max="16384" width="9" style="615" customWidth="1"/>
  </cols>
  <sheetData>
    <row r="1" spans="1:3" s="618" customFormat="1" ht="38.25" customHeight="1">
      <c r="A1" s="617" t="s">
        <v>1256</v>
      </c>
      <c r="B1" s="617"/>
      <c r="C1" s="617"/>
    </row>
    <row r="2" spans="1:3" ht="18.75" customHeight="1">
      <c r="A2" s="619" t="s">
        <v>820</v>
      </c>
      <c r="B2" s="619"/>
      <c r="C2" s="620" t="s">
        <v>1257</v>
      </c>
    </row>
    <row r="3" spans="1:3" ht="21.75" customHeight="1">
      <c r="A3" s="341" t="s">
        <v>1258</v>
      </c>
      <c r="B3" s="621">
        <v>3.2285</v>
      </c>
      <c r="C3" s="622">
        <f>SUM(B3:B6)</f>
        <v>78.89670000000001</v>
      </c>
    </row>
    <row r="4" spans="1:6" ht="46.5" customHeight="1">
      <c r="A4" s="332" t="s">
        <v>1259</v>
      </c>
      <c r="B4" s="623">
        <v>48.0527</v>
      </c>
      <c r="C4" s="622"/>
      <c r="F4" s="616"/>
    </row>
    <row r="5" spans="1:3" ht="24.75" customHeight="1">
      <c r="A5" s="332" t="s">
        <v>1260</v>
      </c>
      <c r="B5" s="623">
        <v>27.1658</v>
      </c>
      <c r="C5" s="622"/>
    </row>
    <row r="6" spans="1:3" ht="21.75" customHeight="1">
      <c r="A6" s="332" t="s">
        <v>1261</v>
      </c>
      <c r="B6" s="623">
        <v>0.4497</v>
      </c>
      <c r="C6" s="622"/>
    </row>
    <row r="7" spans="1:3" ht="30" customHeight="1">
      <c r="A7" s="332" t="s">
        <v>1262</v>
      </c>
      <c r="B7" s="624">
        <v>0.607</v>
      </c>
      <c r="C7" s="9"/>
    </row>
  </sheetData>
  <sheetProtection selectLockedCells="1" selectUnlockedCells="1"/>
  <mergeCells count="3">
    <mergeCell ref="A1:C1"/>
    <mergeCell ref="A2:B2"/>
    <mergeCell ref="C3:C6"/>
  </mergeCells>
  <printOptions/>
  <pageMargins left="0.7875" right="0.19652777777777777" top="0.3541666666666667" bottom="0.7180555555555556" header="0.5118055555555555" footer="0.5513888888888889"/>
  <pageSetup firstPageNumber="37" useFirstPageNumber="1" horizontalDpi="300" verticalDpi="300" orientation="portrait" paperSize="9"/>
  <headerFooter alignWithMargins="0">
    <oddFooter>&amp;C&amp;"Times New Roman,Normalny"&amp;12&amp;P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zoomScale="115" zoomScaleNormal="115" workbookViewId="0" topLeftCell="A34">
      <selection activeCell="A2" sqref="A2"/>
    </sheetView>
  </sheetViews>
  <sheetFormatPr defaultColWidth="8" defaultRowHeight="12.75" customHeight="1"/>
  <cols>
    <col min="1" max="1" width="40.19921875" style="1" customWidth="1"/>
    <col min="2" max="2" width="11.69921875" style="359" customWidth="1"/>
    <col min="3" max="3" width="15.59765625" style="359" customWidth="1"/>
    <col min="4" max="4" width="11.19921875" style="1" customWidth="1"/>
    <col min="5" max="5" width="2.296875" style="1" customWidth="1"/>
    <col min="6" max="6" width="9" style="1" customWidth="1"/>
    <col min="7" max="7" width="22.296875" style="1" customWidth="1"/>
    <col min="8" max="8" width="9" style="1" customWidth="1"/>
    <col min="9" max="9" width="10.19921875" style="1" customWidth="1"/>
    <col min="10" max="16384" width="9" style="1" customWidth="1"/>
  </cols>
  <sheetData>
    <row r="1" spans="1:5" s="314" customFormat="1" ht="27" customHeight="1">
      <c r="A1" s="515" t="s">
        <v>1263</v>
      </c>
      <c r="B1" s="515"/>
      <c r="C1" s="515"/>
      <c r="D1" s="515"/>
      <c r="E1" s="515"/>
    </row>
    <row r="2" spans="1:5" s="314" customFormat="1" ht="21" customHeight="1">
      <c r="A2" s="75" t="s">
        <v>1264</v>
      </c>
      <c r="B2" s="75"/>
      <c r="C2" s="75"/>
      <c r="D2" s="75"/>
      <c r="E2" s="75"/>
    </row>
    <row r="3" spans="1:4" s="314" customFormat="1" ht="14.25" customHeight="1">
      <c r="A3" s="581" t="s">
        <v>1265</v>
      </c>
      <c r="B3" s="581"/>
      <c r="C3" s="582" t="s">
        <v>1266</v>
      </c>
      <c r="D3" s="581" t="s">
        <v>1168</v>
      </c>
    </row>
    <row r="4" spans="1:4" ht="33" customHeight="1">
      <c r="A4" s="625" t="s">
        <v>1267</v>
      </c>
      <c r="B4" s="626"/>
      <c r="C4" s="627">
        <f>SUM(B4:B8)</f>
        <v>231104.58000000002</v>
      </c>
      <c r="D4" s="628"/>
    </row>
    <row r="5" spans="1:4" s="314" customFormat="1" ht="14.25" customHeight="1">
      <c r="A5" s="629" t="s">
        <v>1268</v>
      </c>
      <c r="B5" s="630">
        <v>173913.87</v>
      </c>
      <c r="C5" s="627"/>
      <c r="D5" s="631"/>
    </row>
    <row r="6" spans="1:4" s="314" customFormat="1" ht="14.25" customHeight="1">
      <c r="A6" s="629" t="s">
        <v>1269</v>
      </c>
      <c r="B6" s="630">
        <v>2160</v>
      </c>
      <c r="C6" s="627"/>
      <c r="D6" s="631"/>
    </row>
    <row r="7" spans="1:4" s="314" customFormat="1" ht="14.25" customHeight="1">
      <c r="A7" s="629" t="s">
        <v>1270</v>
      </c>
      <c r="B7" s="630">
        <v>34952.4</v>
      </c>
      <c r="C7" s="627"/>
      <c r="D7" s="631"/>
    </row>
    <row r="8" spans="1:4" s="314" customFormat="1" ht="14.25" customHeight="1">
      <c r="A8" s="632" t="s">
        <v>1271</v>
      </c>
      <c r="B8" s="633">
        <v>20078.31</v>
      </c>
      <c r="C8" s="627"/>
      <c r="D8" s="631"/>
    </row>
    <row r="9" spans="1:4" s="314" customFormat="1" ht="14.25" customHeight="1">
      <c r="A9" s="625" t="s">
        <v>1272</v>
      </c>
      <c r="B9" s="634"/>
      <c r="C9" s="627">
        <f>SUM(B9:B12)</f>
        <v>97215.3</v>
      </c>
      <c r="D9" s="631"/>
    </row>
    <row r="10" spans="1:4" s="314" customFormat="1" ht="14.25" customHeight="1">
      <c r="A10" s="629" t="s">
        <v>1273</v>
      </c>
      <c r="B10" s="630">
        <v>93976.99</v>
      </c>
      <c r="C10" s="627"/>
      <c r="D10" s="631"/>
    </row>
    <row r="11" spans="1:4" s="314" customFormat="1" ht="14.25" customHeight="1">
      <c r="A11" s="629" t="s">
        <v>1274</v>
      </c>
      <c r="B11" s="630">
        <v>1400.85</v>
      </c>
      <c r="C11" s="627"/>
      <c r="D11" s="631"/>
    </row>
    <row r="12" spans="1:4" s="314" customFormat="1" ht="12.75" customHeight="1">
      <c r="A12" s="632" t="s">
        <v>1275</v>
      </c>
      <c r="B12" s="633">
        <v>1837.46</v>
      </c>
      <c r="C12" s="627"/>
      <c r="D12" s="631"/>
    </row>
    <row r="13" spans="1:7" s="314" customFormat="1" ht="14.25" customHeight="1">
      <c r="A13" s="625" t="s">
        <v>1276</v>
      </c>
      <c r="B13" s="634"/>
      <c r="C13" s="627">
        <f>SUM(B13:B15)</f>
        <v>3064382.62</v>
      </c>
      <c r="D13" s="631"/>
      <c r="G13" s="470"/>
    </row>
    <row r="14" spans="1:4" s="314" customFormat="1" ht="14.25" customHeight="1">
      <c r="A14" s="629" t="s">
        <v>1277</v>
      </c>
      <c r="B14" s="630">
        <v>44628.33</v>
      </c>
      <c r="C14" s="627"/>
      <c r="D14" s="631"/>
    </row>
    <row r="15" spans="1:4" s="314" customFormat="1" ht="14.25" customHeight="1">
      <c r="A15" s="632" t="s">
        <v>1278</v>
      </c>
      <c r="B15" s="630">
        <v>3019754.29</v>
      </c>
      <c r="C15" s="627"/>
      <c r="D15" s="631"/>
    </row>
    <row r="16" spans="1:4" ht="14.25" customHeight="1">
      <c r="A16" s="625" t="s">
        <v>1279</v>
      </c>
      <c r="B16" s="635"/>
      <c r="C16" s="627">
        <f>SUM(B16:B17)</f>
        <v>5119.29</v>
      </c>
      <c r="D16" s="636"/>
    </row>
    <row r="17" spans="1:7" s="314" customFormat="1" ht="15" customHeight="1">
      <c r="A17" s="632" t="s">
        <v>1277</v>
      </c>
      <c r="B17" s="633">
        <v>5119.29</v>
      </c>
      <c r="C17" s="627"/>
      <c r="D17" s="631"/>
      <c r="G17" s="470"/>
    </row>
    <row r="18" spans="1:4" s="314" customFormat="1" ht="14.25" customHeight="1">
      <c r="A18" s="625" t="s">
        <v>1280</v>
      </c>
      <c r="B18" s="637"/>
      <c r="C18" s="627">
        <f>SUM(B18:B20)</f>
        <v>668458.44</v>
      </c>
      <c r="D18" s="631"/>
    </row>
    <row r="19" spans="1:4" s="314" customFormat="1" ht="14.25" customHeight="1">
      <c r="A19" s="629" t="s">
        <v>1281</v>
      </c>
      <c r="B19" s="630">
        <v>639187.62</v>
      </c>
      <c r="C19" s="627"/>
      <c r="D19" s="631"/>
    </row>
    <row r="20" spans="1:4" s="314" customFormat="1" ht="16.5" customHeight="1">
      <c r="A20" s="629" t="s">
        <v>1282</v>
      </c>
      <c r="B20" s="630">
        <v>29270.82</v>
      </c>
      <c r="C20" s="627"/>
      <c r="D20" s="631"/>
    </row>
    <row r="21" spans="1:9" ht="16.5" customHeight="1">
      <c r="A21" s="625" t="s">
        <v>1283</v>
      </c>
      <c r="B21" s="635"/>
      <c r="C21" s="627">
        <f>SUM(B21:B23)</f>
        <v>846392.14</v>
      </c>
      <c r="D21" s="636"/>
      <c r="I21" s="359"/>
    </row>
    <row r="22" spans="1:4" s="314" customFormat="1" ht="12" customHeight="1">
      <c r="A22" s="629" t="s">
        <v>1284</v>
      </c>
      <c r="B22" s="630">
        <v>816803.46</v>
      </c>
      <c r="C22" s="627"/>
      <c r="D22" s="631"/>
    </row>
    <row r="23" spans="1:9" s="314" customFormat="1" ht="13.5" customHeight="1">
      <c r="A23" s="629" t="s">
        <v>1285</v>
      </c>
      <c r="B23" s="630">
        <v>29588.68</v>
      </c>
      <c r="C23" s="627"/>
      <c r="D23" s="631"/>
      <c r="I23" s="470"/>
    </row>
    <row r="24" spans="1:4" ht="14.25" customHeight="1">
      <c r="A24" s="625" t="s">
        <v>1286</v>
      </c>
      <c r="B24" s="635"/>
      <c r="C24" s="627">
        <f>SUM(B24:B32)</f>
        <v>122084.98999999999</v>
      </c>
      <c r="D24" s="636"/>
    </row>
    <row r="25" spans="1:4" s="314" customFormat="1" ht="14.25" customHeight="1">
      <c r="A25" s="629" t="s">
        <v>1287</v>
      </c>
      <c r="B25" s="630">
        <v>55404.65</v>
      </c>
      <c r="C25" s="627"/>
      <c r="D25" s="631"/>
    </row>
    <row r="26" spans="1:4" s="314" customFormat="1" ht="12.75" customHeight="1">
      <c r="A26" s="629" t="s">
        <v>1287</v>
      </c>
      <c r="B26" s="630">
        <v>1454.02</v>
      </c>
      <c r="C26" s="627"/>
      <c r="D26" s="631"/>
    </row>
    <row r="27" spans="1:4" s="314" customFormat="1" ht="12.75" customHeight="1">
      <c r="A27" s="629" t="s">
        <v>1287</v>
      </c>
      <c r="B27" s="630">
        <v>849.55</v>
      </c>
      <c r="C27" s="627"/>
      <c r="D27" s="631"/>
    </row>
    <row r="28" spans="1:4" s="314" customFormat="1" ht="13.5" customHeight="1">
      <c r="A28" s="629" t="s">
        <v>1287</v>
      </c>
      <c r="B28" s="630">
        <v>985.64</v>
      </c>
      <c r="C28" s="627"/>
      <c r="D28" s="631"/>
    </row>
    <row r="29" spans="1:4" s="314" customFormat="1" ht="14.25" customHeight="1">
      <c r="A29" s="629" t="s">
        <v>1287</v>
      </c>
      <c r="B29" s="630">
        <v>4.1</v>
      </c>
      <c r="C29" s="627"/>
      <c r="D29" s="631"/>
    </row>
    <row r="30" spans="1:4" s="314" customFormat="1" ht="14.25" customHeight="1">
      <c r="A30" s="629" t="s">
        <v>1288</v>
      </c>
      <c r="B30" s="630">
        <v>10.72</v>
      </c>
      <c r="C30" s="627"/>
      <c r="D30" s="631"/>
    </row>
    <row r="31" spans="1:4" s="314" customFormat="1" ht="14.25" customHeight="1">
      <c r="A31" s="629" t="s">
        <v>1289</v>
      </c>
      <c r="B31" s="630">
        <v>1629.97</v>
      </c>
      <c r="C31" s="627"/>
      <c r="D31" s="631"/>
    </row>
    <row r="32" spans="1:4" ht="14.25" customHeight="1">
      <c r="A32" s="638" t="s">
        <v>1290</v>
      </c>
      <c r="B32" s="630">
        <v>61746.34</v>
      </c>
      <c r="C32" s="627"/>
      <c r="D32" s="636"/>
    </row>
    <row r="33" spans="1:4" ht="12" customHeight="1">
      <c r="A33" s="639" t="s">
        <v>1291</v>
      </c>
      <c r="B33" s="634">
        <v>2396.8</v>
      </c>
      <c r="C33" s="640">
        <f>SUM(B33:B36)</f>
        <v>3637.4700000000003</v>
      </c>
      <c r="D33" s="641"/>
    </row>
    <row r="34" spans="1:4" ht="12" customHeight="1">
      <c r="A34" s="639"/>
      <c r="B34" s="630">
        <v>167.12</v>
      </c>
      <c r="C34" s="640"/>
      <c r="D34" s="641"/>
    </row>
    <row r="35" spans="1:4" ht="14.25" customHeight="1">
      <c r="A35" s="639"/>
      <c r="B35" s="630">
        <v>600</v>
      </c>
      <c r="C35" s="640"/>
      <c r="D35" s="641"/>
    </row>
    <row r="36" spans="1:4" ht="14.25" customHeight="1">
      <c r="A36" s="639"/>
      <c r="B36" s="633">
        <v>473.55</v>
      </c>
      <c r="C36" s="640"/>
      <c r="D36" s="641"/>
    </row>
    <row r="37" spans="1:4" s="314" customFormat="1" ht="14.25" customHeight="1">
      <c r="A37" s="642" t="s">
        <v>1292</v>
      </c>
      <c r="B37" s="643">
        <v>67138</v>
      </c>
      <c r="C37" s="627">
        <f>SUM(B37:B38)</f>
        <v>278038.58999999997</v>
      </c>
      <c r="D37" s="644"/>
    </row>
    <row r="38" spans="1:7" s="314" customFormat="1" ht="13.5" customHeight="1">
      <c r="A38" s="642"/>
      <c r="B38" s="645">
        <v>210900.59</v>
      </c>
      <c r="C38" s="627"/>
      <c r="D38" s="644"/>
      <c r="G38" s="470"/>
    </row>
    <row r="39" spans="1:7" s="314" customFormat="1" ht="12" customHeight="1">
      <c r="A39" s="639" t="s">
        <v>1293</v>
      </c>
      <c r="B39" s="634">
        <v>3545.62</v>
      </c>
      <c r="C39" s="646">
        <f>SUM(B39:B41)</f>
        <v>5595.42</v>
      </c>
      <c r="D39" s="631"/>
      <c r="G39" s="470"/>
    </row>
    <row r="40" spans="1:7" s="314" customFormat="1" ht="12" customHeight="1">
      <c r="A40" s="639"/>
      <c r="B40" s="630">
        <v>105.3</v>
      </c>
      <c r="C40" s="646"/>
      <c r="D40" s="631"/>
      <c r="G40" s="470"/>
    </row>
    <row r="41" spans="1:7" s="314" customFormat="1" ht="12" customHeight="1">
      <c r="A41" s="639"/>
      <c r="B41" s="647">
        <v>1944.5</v>
      </c>
      <c r="C41" s="646"/>
      <c r="D41" s="648"/>
      <c r="G41" s="470"/>
    </row>
    <row r="42" spans="1:9" s="314" customFormat="1" ht="15" customHeight="1">
      <c r="A42" s="649" t="s">
        <v>97</v>
      </c>
      <c r="B42" s="649"/>
      <c r="C42" s="650">
        <f>SUM(C4:C41)</f>
        <v>5322028.84</v>
      </c>
      <c r="D42" s="651"/>
      <c r="G42" s="470"/>
      <c r="I42" s="9"/>
    </row>
  </sheetData>
  <sheetProtection selectLockedCells="1" selectUnlockedCells="1"/>
  <mergeCells count="17">
    <mergeCell ref="A1:E1"/>
    <mergeCell ref="A2:E2"/>
    <mergeCell ref="A3:B3"/>
    <mergeCell ref="C4:C8"/>
    <mergeCell ref="C9:C12"/>
    <mergeCell ref="C13:C15"/>
    <mergeCell ref="C16:C17"/>
    <mergeCell ref="C18:C20"/>
    <mergeCell ref="C21:C23"/>
    <mergeCell ref="C24:C32"/>
    <mergeCell ref="A33:A36"/>
    <mergeCell ref="C33:C36"/>
    <mergeCell ref="A37:A38"/>
    <mergeCell ref="C37:C38"/>
    <mergeCell ref="A39:A41"/>
    <mergeCell ref="C39:C41"/>
    <mergeCell ref="A42:B42"/>
  </mergeCells>
  <printOptions/>
  <pageMargins left="0.7875" right="0.19652777777777777" top="0.3541666666666667" bottom="0.7180555555555556" header="0.5118055555555555" footer="0.5513888888888889"/>
  <pageSetup firstPageNumber="38" useFirstPageNumber="1" horizontalDpi="300" verticalDpi="300" orientation="portrait" paperSize="9"/>
  <headerFooter alignWithMargins="0">
    <oddFooter>&amp;C&amp;"Times New Roman,Normalny"&amp;12&amp;P</oddFooter>
  </headerFooter>
  <rowBreaks count="1" manualBreakCount="1">
    <brk id="4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"/>
  <sheetViews>
    <sheetView zoomScale="130" zoomScaleNormal="130" workbookViewId="0" topLeftCell="A1">
      <selection activeCell="D4" sqref="D4"/>
    </sheetView>
  </sheetViews>
  <sheetFormatPr defaultColWidth="8" defaultRowHeight="12.75" customHeight="1"/>
  <cols>
    <col min="1" max="1" width="56" style="652" customWidth="1"/>
    <col min="2" max="2" width="16.296875" style="70" customWidth="1"/>
    <col min="3" max="3" width="9" style="7" customWidth="1"/>
    <col min="4" max="4" width="14.19921875" style="7" customWidth="1"/>
    <col min="5" max="16384" width="9" style="7" customWidth="1"/>
  </cols>
  <sheetData>
    <row r="1" spans="1:3" s="9" customFormat="1" ht="24" customHeight="1">
      <c r="A1" s="72" t="s">
        <v>1294</v>
      </c>
      <c r="B1" s="72"/>
      <c r="C1" s="72"/>
    </row>
    <row r="2" spans="1:2" s="9" customFormat="1" ht="27.75" customHeight="1">
      <c r="A2" s="75" t="s">
        <v>19</v>
      </c>
      <c r="B2" s="75"/>
    </row>
    <row r="3" spans="1:4" s="9" customFormat="1" ht="18" customHeight="1">
      <c r="A3" s="330" t="s">
        <v>1295</v>
      </c>
      <c r="B3" s="331" t="s">
        <v>704</v>
      </c>
      <c r="D3" s="653"/>
    </row>
    <row r="4" spans="1:4" s="9" customFormat="1" ht="18" customHeight="1">
      <c r="A4" s="332" t="s">
        <v>1296</v>
      </c>
      <c r="B4" s="292">
        <v>359291.9</v>
      </c>
      <c r="D4" s="653"/>
    </row>
    <row r="5" spans="1:4" ht="25.5" customHeight="1">
      <c r="A5" s="335" t="s">
        <v>1297</v>
      </c>
      <c r="B5" s="293">
        <v>14145</v>
      </c>
      <c r="D5" s="70"/>
    </row>
    <row r="6" spans="1:4" ht="18" customHeight="1">
      <c r="A6" s="337" t="s">
        <v>1298</v>
      </c>
      <c r="B6" s="293">
        <v>15170</v>
      </c>
      <c r="D6" s="70"/>
    </row>
    <row r="7" spans="1:5" ht="18" customHeight="1">
      <c r="A7" s="337" t="s">
        <v>1299</v>
      </c>
      <c r="B7" s="293">
        <v>29950</v>
      </c>
      <c r="D7" s="70"/>
      <c r="E7" s="654"/>
    </row>
    <row r="8" spans="1:4" ht="18" customHeight="1">
      <c r="A8" s="337" t="s">
        <v>1300</v>
      </c>
      <c r="B8" s="293">
        <v>705900</v>
      </c>
      <c r="D8" s="70"/>
    </row>
    <row r="9" spans="1:4" ht="18" customHeight="1">
      <c r="A9" s="337" t="s">
        <v>1301</v>
      </c>
      <c r="B9" s="293">
        <v>2086863.61</v>
      </c>
      <c r="D9" s="70"/>
    </row>
    <row r="10" spans="1:4" ht="18" customHeight="1">
      <c r="A10" s="337" t="s">
        <v>1302</v>
      </c>
      <c r="B10" s="293">
        <v>111537.3</v>
      </c>
      <c r="D10" s="70"/>
    </row>
    <row r="11" spans="1:6" ht="18" customHeight="1">
      <c r="A11" s="337" t="s">
        <v>1303</v>
      </c>
      <c r="B11" s="293">
        <v>62517</v>
      </c>
      <c r="D11" s="237"/>
      <c r="E11" s="237"/>
      <c r="F11" s="237"/>
    </row>
    <row r="12" spans="1:6" ht="18" customHeight="1">
      <c r="A12" s="337" t="s">
        <v>1304</v>
      </c>
      <c r="B12" s="293">
        <v>62517</v>
      </c>
      <c r="D12" s="237"/>
      <c r="E12" s="237"/>
      <c r="F12" s="237"/>
    </row>
    <row r="13" spans="1:6" ht="25.5" customHeight="1">
      <c r="A13" s="335" t="s">
        <v>1305</v>
      </c>
      <c r="B13" s="293">
        <v>423648.83</v>
      </c>
      <c r="D13" s="237"/>
      <c r="E13" s="237"/>
      <c r="F13" s="237"/>
    </row>
    <row r="14" spans="1:6" ht="18" customHeight="1">
      <c r="A14" s="337" t="s">
        <v>1306</v>
      </c>
      <c r="B14" s="293">
        <v>25847.92</v>
      </c>
      <c r="D14" s="237"/>
      <c r="E14" s="237"/>
      <c r="F14" s="237"/>
    </row>
    <row r="15" spans="1:6" ht="18" customHeight="1">
      <c r="A15" s="337" t="s">
        <v>1307</v>
      </c>
      <c r="B15" s="293">
        <v>10226.92</v>
      </c>
      <c r="D15" s="237"/>
      <c r="E15" s="237"/>
      <c r="F15" s="237"/>
    </row>
    <row r="16" spans="1:6" ht="18" customHeight="1">
      <c r="A16" s="337" t="s">
        <v>1308</v>
      </c>
      <c r="B16" s="293">
        <v>68405.99</v>
      </c>
      <c r="D16" s="237"/>
      <c r="E16" s="237"/>
      <c r="F16" s="237"/>
    </row>
    <row r="17" spans="1:6" ht="18" customHeight="1">
      <c r="A17" s="337" t="s">
        <v>1309</v>
      </c>
      <c r="B17" s="293">
        <v>37470.69</v>
      </c>
      <c r="D17" s="237"/>
      <c r="E17" s="237"/>
      <c r="F17" s="237"/>
    </row>
    <row r="18" spans="1:6" ht="18" customHeight="1">
      <c r="A18" s="337" t="s">
        <v>1310</v>
      </c>
      <c r="B18" s="293">
        <v>266994.26</v>
      </c>
      <c r="D18" s="237"/>
      <c r="E18" s="237"/>
      <c r="F18" s="237"/>
    </row>
    <row r="19" spans="1:6" ht="18" customHeight="1">
      <c r="A19" s="337" t="s">
        <v>1311</v>
      </c>
      <c r="B19" s="293">
        <v>307303.57</v>
      </c>
      <c r="D19" s="237"/>
      <c r="E19" s="237"/>
      <c r="F19" s="237"/>
    </row>
    <row r="20" spans="1:6" ht="18" customHeight="1">
      <c r="A20" s="337" t="s">
        <v>1312</v>
      </c>
      <c r="B20" s="293">
        <v>159809.15</v>
      </c>
      <c r="D20" s="237"/>
      <c r="E20" s="237"/>
      <c r="F20" s="237"/>
    </row>
    <row r="21" spans="1:6" ht="18" customHeight="1">
      <c r="A21" s="337" t="s">
        <v>1313</v>
      </c>
      <c r="B21" s="293">
        <v>160516.29</v>
      </c>
      <c r="D21" s="237"/>
      <c r="E21" s="237"/>
      <c r="F21" s="237"/>
    </row>
    <row r="22" spans="1:6" ht="18" customHeight="1">
      <c r="A22" s="337" t="s">
        <v>1314</v>
      </c>
      <c r="B22" s="293">
        <v>64740.41</v>
      </c>
      <c r="D22" s="237"/>
      <c r="E22" s="237"/>
      <c r="F22" s="237"/>
    </row>
    <row r="23" spans="1:6" ht="18" customHeight="1">
      <c r="A23" s="337" t="s">
        <v>1315</v>
      </c>
      <c r="B23" s="293">
        <v>36900</v>
      </c>
      <c r="D23" s="237"/>
      <c r="E23" s="237"/>
      <c r="F23" s="237"/>
    </row>
    <row r="24" spans="1:6" ht="18" customHeight="1">
      <c r="A24" s="337" t="s">
        <v>1316</v>
      </c>
      <c r="B24" s="293">
        <v>37256.7</v>
      </c>
      <c r="D24" s="237"/>
      <c r="E24" s="237"/>
      <c r="F24" s="237"/>
    </row>
    <row r="25" spans="1:6" ht="18" customHeight="1">
      <c r="A25" s="337" t="s">
        <v>1317</v>
      </c>
      <c r="B25" s="293">
        <v>127640.46</v>
      </c>
      <c r="D25" s="237"/>
      <c r="E25" s="237"/>
      <c r="F25" s="237"/>
    </row>
    <row r="26" spans="1:6" ht="18" customHeight="1">
      <c r="A26" s="337" t="s">
        <v>1318</v>
      </c>
      <c r="B26" s="293">
        <v>18745.2</v>
      </c>
      <c r="D26" s="237"/>
      <c r="E26" s="237"/>
      <c r="F26" s="237"/>
    </row>
    <row r="27" spans="1:6" ht="18" customHeight="1">
      <c r="A27" s="337" t="s">
        <v>1319</v>
      </c>
      <c r="B27" s="293">
        <v>136932.39</v>
      </c>
      <c r="D27" s="237"/>
      <c r="E27" s="237"/>
      <c r="F27" s="237"/>
    </row>
    <row r="28" spans="1:6" ht="18" customHeight="1">
      <c r="A28" s="337" t="s">
        <v>1320</v>
      </c>
      <c r="B28" s="293">
        <v>124918.3</v>
      </c>
      <c r="D28" s="237"/>
      <c r="E28" s="237"/>
      <c r="F28" s="237"/>
    </row>
    <row r="29" spans="1:6" ht="18" customHeight="1">
      <c r="A29" s="337" t="s">
        <v>1321</v>
      </c>
      <c r="B29" s="293">
        <v>46412.94</v>
      </c>
      <c r="D29" s="237"/>
      <c r="E29" s="237"/>
      <c r="F29" s="237"/>
    </row>
    <row r="30" spans="1:2" s="349" customFormat="1" ht="18" customHeight="1">
      <c r="A30" s="339" t="s">
        <v>701</v>
      </c>
      <c r="B30" s="655">
        <f>SUM(B4:B29)</f>
        <v>5501661.83</v>
      </c>
    </row>
  </sheetData>
  <sheetProtection selectLockedCells="1" selectUnlockedCells="1"/>
  <mergeCells count="2">
    <mergeCell ref="A1:C1"/>
    <mergeCell ref="A2:B2"/>
  </mergeCells>
  <printOptions/>
  <pageMargins left="0.7875" right="0.19652777777777777" top="0.3541666666666667" bottom="0.7180555555555556" header="0.5118055555555555" footer="0.5513888888888889"/>
  <pageSetup firstPageNumber="39" useFirstPageNumber="1" horizontalDpi="300" verticalDpi="300" orientation="portrait" paperSize="9"/>
  <headerFooter alignWithMargins="0">
    <oddFooter>&amp;C&amp;"Times New Roman,Normalny"&amp;12&amp;P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0">
      <selection activeCell="K9" sqref="K9"/>
    </sheetView>
  </sheetViews>
  <sheetFormatPr defaultColWidth="8" defaultRowHeight="12.75" customHeight="1"/>
  <cols>
    <col min="1" max="16384" width="9" style="1" customWidth="1"/>
  </cols>
  <sheetData>
    <row r="1" spans="1:9" ht="36" customHeight="1">
      <c r="A1" s="75" t="s">
        <v>1322</v>
      </c>
      <c r="B1" s="75"/>
      <c r="C1" s="75"/>
      <c r="D1" s="75"/>
      <c r="E1" s="75"/>
      <c r="F1" s="75"/>
      <c r="G1" s="75"/>
      <c r="H1" s="75"/>
      <c r="I1" s="75"/>
    </row>
    <row r="2" spans="1:9" s="9" customFormat="1" ht="28.5" customHeight="1">
      <c r="A2" s="6" t="s">
        <v>1323</v>
      </c>
      <c r="B2" s="6"/>
      <c r="C2" s="6"/>
      <c r="D2" s="6"/>
      <c r="E2" s="6"/>
      <c r="F2" s="6"/>
      <c r="G2" s="6"/>
      <c r="H2" s="6"/>
      <c r="I2" s="6"/>
    </row>
    <row r="3" spans="1:9" s="9" customFormat="1" ht="79.5" customHeight="1">
      <c r="A3" s="6" t="s">
        <v>1324</v>
      </c>
      <c r="B3" s="6"/>
      <c r="C3" s="6"/>
      <c r="D3" s="6"/>
      <c r="E3" s="6"/>
      <c r="F3" s="6"/>
      <c r="G3" s="6"/>
      <c r="H3" s="6"/>
      <c r="I3" s="6"/>
    </row>
    <row r="4" spans="1:9" s="9" customFormat="1" ht="21" customHeight="1">
      <c r="A4" s="6" t="s">
        <v>1325</v>
      </c>
      <c r="B4" s="6"/>
      <c r="C4" s="6"/>
      <c r="D4" s="6"/>
      <c r="E4" s="6"/>
      <c r="F4" s="6"/>
      <c r="G4" s="6"/>
      <c r="H4" s="6"/>
      <c r="I4" s="6"/>
    </row>
    <row r="5" spans="1:9" s="9" customFormat="1" ht="52.5" customHeight="1">
      <c r="A5" s="6" t="s">
        <v>1326</v>
      </c>
      <c r="B5" s="6"/>
      <c r="C5" s="6"/>
      <c r="D5" s="6"/>
      <c r="E5" s="6"/>
      <c r="F5" s="6"/>
      <c r="G5" s="6"/>
      <c r="H5" s="6"/>
      <c r="I5" s="6"/>
    </row>
    <row r="6" spans="1:9" s="9" customFormat="1" ht="45" customHeight="1">
      <c r="A6" s="6" t="s">
        <v>1327</v>
      </c>
      <c r="B6" s="6"/>
      <c r="C6" s="6"/>
      <c r="D6" s="6"/>
      <c r="E6" s="6"/>
      <c r="F6" s="6"/>
      <c r="G6" s="6"/>
      <c r="H6" s="6"/>
      <c r="I6" s="6"/>
    </row>
    <row r="7" spans="1:9" s="9" customFormat="1" ht="33.75" customHeight="1">
      <c r="A7" s="6" t="s">
        <v>1328</v>
      </c>
      <c r="B7" s="6"/>
      <c r="C7" s="6"/>
      <c r="D7" s="6"/>
      <c r="E7" s="6"/>
      <c r="F7" s="6"/>
      <c r="G7" s="6"/>
      <c r="H7" s="6"/>
      <c r="I7" s="6"/>
    </row>
    <row r="8" spans="1:9" s="9" customFormat="1" ht="31.5" customHeight="1">
      <c r="A8" s="6" t="s">
        <v>1329</v>
      </c>
      <c r="B8" s="6"/>
      <c r="C8" s="6"/>
      <c r="D8" s="6"/>
      <c r="E8" s="6"/>
      <c r="F8" s="6"/>
      <c r="G8" s="6"/>
      <c r="H8" s="6"/>
      <c r="I8" s="6"/>
    </row>
    <row r="9" spans="1:9" s="9" customFormat="1" ht="67.5" customHeight="1">
      <c r="A9" s="6" t="s">
        <v>1330</v>
      </c>
      <c r="B9" s="6"/>
      <c r="C9" s="6"/>
      <c r="D9" s="6"/>
      <c r="E9" s="6"/>
      <c r="F9" s="6"/>
      <c r="G9" s="6"/>
      <c r="H9" s="6"/>
      <c r="I9" s="6"/>
    </row>
    <row r="10" spans="1:9" s="9" customFormat="1" ht="38.25" customHeight="1">
      <c r="A10" s="6" t="s">
        <v>1331</v>
      </c>
      <c r="B10" s="6"/>
      <c r="C10" s="6"/>
      <c r="D10" s="6"/>
      <c r="E10" s="6"/>
      <c r="F10" s="6"/>
      <c r="G10" s="6"/>
      <c r="H10" s="6"/>
      <c r="I10" s="6"/>
    </row>
    <row r="11" spans="1:9" s="7" customFormat="1" ht="84" customHeight="1">
      <c r="A11" s="11" t="s">
        <v>1332</v>
      </c>
      <c r="B11" s="11"/>
      <c r="C11" s="11"/>
      <c r="D11" s="11"/>
      <c r="E11" s="11"/>
      <c r="F11" s="11"/>
      <c r="G11" s="11"/>
      <c r="H11" s="11"/>
      <c r="I11" s="11"/>
    </row>
  </sheetData>
  <sheetProtection selectLockedCells="1" selectUnlockedCells="1"/>
  <mergeCells count="11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</mergeCells>
  <printOptions/>
  <pageMargins left="0.7875" right="0.19652777777777777" top="0.3541666666666667" bottom="0.7180555555555556" header="0.5118055555555555" footer="0.5513888888888889"/>
  <pageSetup firstPageNumber="40" useFirstPageNumber="1" horizontalDpi="300" verticalDpi="300" orientation="portrait" paperSize="9"/>
  <headerFooter alignWithMargins="0">
    <oddFooter>&amp;C&amp;"Times New Roman,Normalny"&amp;12&amp;P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H31" sqref="H31"/>
    </sheetView>
  </sheetViews>
  <sheetFormatPr defaultColWidth="8" defaultRowHeight="14.25" customHeight="1"/>
  <cols>
    <col min="1" max="1" width="8.19921875" style="12" customWidth="1"/>
    <col min="2" max="2" width="16.796875" style="12" customWidth="1"/>
    <col min="3" max="3" width="11.69921875" style="13" customWidth="1"/>
    <col min="4" max="4" width="17" style="12" customWidth="1"/>
    <col min="5" max="5" width="11" style="13" customWidth="1"/>
    <col min="6" max="6" width="10.69921875" style="13" customWidth="1"/>
    <col min="7" max="7" width="9" style="12" customWidth="1"/>
    <col min="8" max="8" width="14.296875" style="14" customWidth="1"/>
    <col min="9" max="9" width="9" style="14" customWidth="1"/>
    <col min="10" max="10" width="14" style="14" customWidth="1"/>
    <col min="11" max="16384" width="9" style="14" customWidth="1"/>
  </cols>
  <sheetData>
    <row r="1" spans="1:7" s="17" customFormat="1" ht="22.5" customHeight="1">
      <c r="A1" s="15" t="s">
        <v>21</v>
      </c>
      <c r="B1" s="15"/>
      <c r="C1" s="15"/>
      <c r="D1" s="15"/>
      <c r="E1" s="15"/>
      <c r="F1" s="15"/>
      <c r="G1" s="16"/>
    </row>
    <row r="2" spans="1:7" s="21" customFormat="1" ht="23.25" customHeight="1">
      <c r="A2" s="18"/>
      <c r="B2" s="19" t="s">
        <v>22</v>
      </c>
      <c r="C2" s="19"/>
      <c r="D2" s="19"/>
      <c r="E2" s="20"/>
      <c r="F2" s="20"/>
      <c r="G2" s="18"/>
    </row>
    <row r="3" spans="1:7" s="24" customFormat="1" ht="45" customHeight="1">
      <c r="A3" s="22" t="s">
        <v>23</v>
      </c>
      <c r="B3" s="22"/>
      <c r="C3" s="22"/>
      <c r="D3" s="22"/>
      <c r="E3" s="22"/>
      <c r="F3" s="22"/>
      <c r="G3" s="23"/>
    </row>
    <row r="4" ht="15" customHeight="1"/>
    <row r="5" spans="1:7" s="17" customFormat="1" ht="15" customHeight="1">
      <c r="A5" s="25"/>
      <c r="B5" s="26" t="s">
        <v>24</v>
      </c>
      <c r="C5" s="26"/>
      <c r="D5" s="27" t="s">
        <v>25</v>
      </c>
      <c r="E5" s="27"/>
      <c r="F5" s="28" t="s">
        <v>26</v>
      </c>
      <c r="G5" s="16"/>
    </row>
    <row r="6" spans="1:10" ht="15" customHeight="1">
      <c r="A6" s="29" t="s">
        <v>27</v>
      </c>
      <c r="B6" s="30" t="s">
        <v>28</v>
      </c>
      <c r="C6" s="31">
        <v>55880066</v>
      </c>
      <c r="D6" s="30" t="s">
        <v>28</v>
      </c>
      <c r="E6" s="31">
        <v>57032746.78</v>
      </c>
      <c r="F6" s="32">
        <f aca="true" t="shared" si="0" ref="F6:F11">SUM(E6)-C6</f>
        <v>1152680.7800000012</v>
      </c>
      <c r="J6" s="33"/>
    </row>
    <row r="7" spans="1:10" ht="15" customHeight="1">
      <c r="A7" s="29"/>
      <c r="B7" s="34" t="s">
        <v>29</v>
      </c>
      <c r="C7" s="35">
        <v>13811455.79</v>
      </c>
      <c r="D7" s="34" t="s">
        <v>29</v>
      </c>
      <c r="E7" s="35">
        <v>13968375.24</v>
      </c>
      <c r="F7" s="36">
        <f t="shared" si="0"/>
        <v>156919.45000000112</v>
      </c>
      <c r="J7" s="33"/>
    </row>
    <row r="8" spans="1:10" ht="14.25" customHeight="1">
      <c r="A8" s="29"/>
      <c r="B8" s="34" t="s">
        <v>30</v>
      </c>
      <c r="C8" s="35">
        <v>27210523.06</v>
      </c>
      <c r="D8" s="34" t="s">
        <v>30</v>
      </c>
      <c r="E8" s="35">
        <v>28478022.98</v>
      </c>
      <c r="F8" s="36">
        <f t="shared" si="0"/>
        <v>1267499.9200000018</v>
      </c>
      <c r="J8" s="33"/>
    </row>
    <row r="9" spans="1:10" ht="15.75" customHeight="1">
      <c r="A9" s="29"/>
      <c r="B9" s="34" t="s">
        <v>31</v>
      </c>
      <c r="C9" s="35">
        <v>14046365.8</v>
      </c>
      <c r="D9" s="34" t="s">
        <v>31</v>
      </c>
      <c r="E9" s="35">
        <v>15458052.74</v>
      </c>
      <c r="F9" s="36">
        <f t="shared" si="0"/>
        <v>1411686.9399999995</v>
      </c>
      <c r="J9" s="33"/>
    </row>
    <row r="10" spans="1:10" s="17" customFormat="1" ht="15.75" customHeight="1">
      <c r="A10" s="29"/>
      <c r="B10" s="34" t="s">
        <v>32</v>
      </c>
      <c r="C10" s="35">
        <v>100</v>
      </c>
      <c r="D10" s="34" t="s">
        <v>32</v>
      </c>
      <c r="E10" s="35">
        <v>100</v>
      </c>
      <c r="F10" s="36">
        <f t="shared" si="0"/>
        <v>0</v>
      </c>
      <c r="G10" s="16"/>
      <c r="J10" s="37"/>
    </row>
    <row r="11" spans="1:10" ht="15" customHeight="1">
      <c r="A11" s="29"/>
      <c r="B11" s="38" t="s">
        <v>33</v>
      </c>
      <c r="C11" s="35"/>
      <c r="D11" s="38" t="s">
        <v>33</v>
      </c>
      <c r="E11" s="35">
        <v>354209</v>
      </c>
      <c r="F11" s="36">
        <f t="shared" si="0"/>
        <v>354209</v>
      </c>
      <c r="J11" s="33"/>
    </row>
    <row r="12" spans="1:10" s="44" customFormat="1" ht="15.75" customHeight="1">
      <c r="A12" s="29"/>
      <c r="B12" s="39" t="s">
        <v>34</v>
      </c>
      <c r="C12" s="40">
        <f>SUM(C6:C11)</f>
        <v>110948510.64999999</v>
      </c>
      <c r="D12" s="39" t="s">
        <v>34</v>
      </c>
      <c r="E12" s="40">
        <f>SUM(E6:E11)</f>
        <v>115291506.74000001</v>
      </c>
      <c r="F12" s="41">
        <f>SUM(F6:F11)</f>
        <v>4342996.090000004</v>
      </c>
      <c r="G12" s="42"/>
      <c r="H12" s="43"/>
      <c r="J12" s="45"/>
    </row>
    <row r="13" spans="1:10" ht="13.5" customHeight="1">
      <c r="A13" s="29"/>
      <c r="B13" s="34" t="s">
        <v>35</v>
      </c>
      <c r="C13" s="35">
        <v>294725.57</v>
      </c>
      <c r="D13" s="34" t="s">
        <v>35</v>
      </c>
      <c r="E13" s="35">
        <v>305747.45</v>
      </c>
      <c r="F13" s="46" t="s">
        <v>36</v>
      </c>
      <c r="J13" s="33"/>
    </row>
    <row r="14" spans="1:10" ht="25.5" customHeight="1">
      <c r="A14" s="29"/>
      <c r="B14" s="34" t="s">
        <v>37</v>
      </c>
      <c r="C14" s="35">
        <v>3294493.68</v>
      </c>
      <c r="D14" s="34" t="s">
        <v>38</v>
      </c>
      <c r="E14" s="35">
        <v>5501661.83</v>
      </c>
      <c r="F14" s="46" t="s">
        <v>39</v>
      </c>
      <c r="H14" s="47"/>
      <c r="J14" s="33"/>
    </row>
    <row r="15" spans="1:10" ht="15.75" customHeight="1">
      <c r="A15" s="29"/>
      <c r="B15" s="48" t="s">
        <v>40</v>
      </c>
      <c r="C15" s="49">
        <f>SUM(C12:C14)</f>
        <v>114537729.89999999</v>
      </c>
      <c r="D15" s="48" t="s">
        <v>40</v>
      </c>
      <c r="E15" s="49">
        <f>SUM(E12:E14)</f>
        <v>121098916.02000001</v>
      </c>
      <c r="F15" s="50" t="s">
        <v>36</v>
      </c>
      <c r="J15" s="33"/>
    </row>
    <row r="16" spans="1:10" ht="24" customHeight="1">
      <c r="A16" s="51" t="s">
        <v>41</v>
      </c>
      <c r="B16" s="34" t="s">
        <v>42</v>
      </c>
      <c r="C16" s="31">
        <v>4879266.16</v>
      </c>
      <c r="D16" s="52" t="s">
        <v>42</v>
      </c>
      <c r="E16" s="53">
        <v>5038394.83</v>
      </c>
      <c r="F16" s="54" t="s">
        <v>36</v>
      </c>
      <c r="J16" s="33"/>
    </row>
    <row r="17" spans="1:10" ht="12.75" customHeight="1">
      <c r="A17" s="51"/>
      <c r="B17" s="34" t="s">
        <v>43</v>
      </c>
      <c r="C17" s="35">
        <v>8034.6</v>
      </c>
      <c r="D17" s="34" t="s">
        <v>43</v>
      </c>
      <c r="E17" s="55">
        <v>5595.42</v>
      </c>
      <c r="F17" s="56" t="s">
        <v>36</v>
      </c>
      <c r="J17" s="33"/>
    </row>
    <row r="18" spans="1:10" ht="14.25" customHeight="1">
      <c r="A18" s="51"/>
      <c r="B18" s="34" t="s">
        <v>44</v>
      </c>
      <c r="C18" s="35">
        <v>206879.38</v>
      </c>
      <c r="D18" s="34" t="s">
        <v>44</v>
      </c>
      <c r="E18" s="55">
        <v>278038.59</v>
      </c>
      <c r="F18" s="56" t="s">
        <v>39</v>
      </c>
      <c r="J18" s="33"/>
    </row>
    <row r="19" spans="1:10" ht="15.75" customHeight="1">
      <c r="A19" s="51"/>
      <c r="B19" s="48" t="s">
        <v>45</v>
      </c>
      <c r="C19" s="49">
        <f>SUM(C16:C18)</f>
        <v>5094180.140000001</v>
      </c>
      <c r="D19" s="48" t="s">
        <v>45</v>
      </c>
      <c r="E19" s="57">
        <f>SUM(E16:E18)</f>
        <v>5322028.84</v>
      </c>
      <c r="F19" s="58" t="s">
        <v>36</v>
      </c>
      <c r="I19" s="59"/>
      <c r="J19" s="33"/>
    </row>
    <row r="20" ht="14.25" customHeight="1">
      <c r="J20" s="33"/>
    </row>
    <row r="21" ht="14.25" customHeight="1">
      <c r="J21" s="33"/>
    </row>
    <row r="22" spans="1:10" s="17" customFormat="1" ht="14.25" customHeight="1">
      <c r="A22" s="16"/>
      <c r="B22" s="60" t="s">
        <v>46</v>
      </c>
      <c r="C22" s="60"/>
      <c r="D22" s="60"/>
      <c r="E22" s="61"/>
      <c r="F22" s="61"/>
      <c r="G22" s="16"/>
      <c r="J22" s="37"/>
    </row>
    <row r="23" spans="1:10" ht="37.5" customHeight="1">
      <c r="A23" s="22" t="s">
        <v>47</v>
      </c>
      <c r="B23" s="22"/>
      <c r="C23" s="22"/>
      <c r="D23" s="22"/>
      <c r="E23" s="22"/>
      <c r="F23" s="22"/>
      <c r="J23" s="33"/>
    </row>
    <row r="24" ht="15" customHeight="1">
      <c r="J24" s="33"/>
    </row>
    <row r="25" spans="1:10" s="17" customFormat="1" ht="15" customHeight="1">
      <c r="A25" s="25"/>
      <c r="B25" s="26" t="s">
        <v>24</v>
      </c>
      <c r="C25" s="26"/>
      <c r="D25" s="27" t="s">
        <v>25</v>
      </c>
      <c r="E25" s="27"/>
      <c r="F25" s="28" t="s">
        <v>26</v>
      </c>
      <c r="G25" s="16"/>
      <c r="J25" s="37"/>
    </row>
    <row r="26" spans="1:10" ht="14.25" customHeight="1">
      <c r="A26" s="29" t="s">
        <v>27</v>
      </c>
      <c r="B26" s="30" t="s">
        <v>28</v>
      </c>
      <c r="C26" s="31">
        <v>55758630.8</v>
      </c>
      <c r="D26" s="30" t="s">
        <v>28</v>
      </c>
      <c r="E26" s="31">
        <v>56911311.58</v>
      </c>
      <c r="F26" s="62">
        <f aca="true" t="shared" si="1" ref="F26:F31">SUM(E26)-C26</f>
        <v>1152680.7800000012</v>
      </c>
      <c r="J26" s="33"/>
    </row>
    <row r="27" spans="1:10" ht="15.75" customHeight="1">
      <c r="A27" s="29"/>
      <c r="B27" s="34" t="s">
        <v>29</v>
      </c>
      <c r="C27" s="35">
        <v>11453619.54</v>
      </c>
      <c r="D27" s="34" t="s">
        <v>29</v>
      </c>
      <c r="E27" s="35">
        <v>11640734.02</v>
      </c>
      <c r="F27" s="63">
        <f t="shared" si="1"/>
        <v>187114.48000000045</v>
      </c>
      <c r="J27" s="33"/>
    </row>
    <row r="28" spans="1:10" ht="15.75" customHeight="1">
      <c r="A28" s="29"/>
      <c r="B28" s="34" t="s">
        <v>30</v>
      </c>
      <c r="C28" s="35">
        <v>27210523.06</v>
      </c>
      <c r="D28" s="34" t="s">
        <v>30</v>
      </c>
      <c r="E28" s="35">
        <v>28478022.98</v>
      </c>
      <c r="F28" s="63">
        <f t="shared" si="1"/>
        <v>1267499.9200000018</v>
      </c>
      <c r="J28" s="33"/>
    </row>
    <row r="29" spans="1:10" ht="15" customHeight="1">
      <c r="A29" s="29"/>
      <c r="B29" s="34" t="s">
        <v>31</v>
      </c>
      <c r="C29" s="35">
        <v>13886075.06</v>
      </c>
      <c r="D29" s="34" t="s">
        <v>31</v>
      </c>
      <c r="E29" s="35">
        <v>15297762</v>
      </c>
      <c r="F29" s="63">
        <f t="shared" si="1"/>
        <v>1411686.9399999995</v>
      </c>
      <c r="J29" s="33"/>
    </row>
    <row r="30" spans="1:10" s="17" customFormat="1" ht="15.75" customHeight="1">
      <c r="A30" s="29"/>
      <c r="B30" s="34" t="s">
        <v>32</v>
      </c>
      <c r="C30" s="35">
        <v>100</v>
      </c>
      <c r="D30" s="34" t="s">
        <v>32</v>
      </c>
      <c r="E30" s="35">
        <v>100</v>
      </c>
      <c r="F30" s="63">
        <f t="shared" si="1"/>
        <v>0</v>
      </c>
      <c r="G30" s="16"/>
      <c r="H30" s="64"/>
      <c r="J30" s="37"/>
    </row>
    <row r="31" spans="1:10" ht="15" customHeight="1">
      <c r="A31" s="29"/>
      <c r="B31" s="38" t="s">
        <v>33</v>
      </c>
      <c r="C31" s="65"/>
      <c r="D31" s="38" t="s">
        <v>33</v>
      </c>
      <c r="E31" s="35">
        <v>354209</v>
      </c>
      <c r="F31" s="63">
        <f t="shared" si="1"/>
        <v>354209</v>
      </c>
      <c r="H31" s="59"/>
      <c r="J31" s="33"/>
    </row>
    <row r="32" spans="1:10" s="44" customFormat="1" ht="15.75" customHeight="1">
      <c r="A32" s="29"/>
      <c r="B32" s="39" t="s">
        <v>34</v>
      </c>
      <c r="C32" s="40">
        <f>SUM(C26:C31)</f>
        <v>108308948.46</v>
      </c>
      <c r="D32" s="39" t="s">
        <v>34</v>
      </c>
      <c r="E32" s="40">
        <f>SUM(E26:E31)</f>
        <v>112682139.58</v>
      </c>
      <c r="F32" s="66">
        <f>SUM(F26:F31)</f>
        <v>4373191.120000003</v>
      </c>
      <c r="G32" s="42"/>
      <c r="H32" s="43"/>
      <c r="J32" s="45"/>
    </row>
    <row r="33" spans="1:10" ht="15.75" customHeight="1">
      <c r="A33" s="29"/>
      <c r="B33" s="34" t="s">
        <v>35</v>
      </c>
      <c r="C33" s="35">
        <v>294725.57</v>
      </c>
      <c r="D33" s="34" t="s">
        <v>35</v>
      </c>
      <c r="E33" s="35">
        <v>305747.45</v>
      </c>
      <c r="F33" s="46" t="s">
        <v>36</v>
      </c>
      <c r="J33" s="33"/>
    </row>
    <row r="34" spans="1:10" ht="26.25" customHeight="1">
      <c r="A34" s="29"/>
      <c r="B34" s="34" t="s">
        <v>37</v>
      </c>
      <c r="C34" s="35">
        <v>3294493.68</v>
      </c>
      <c r="D34" s="34" t="s">
        <v>38</v>
      </c>
      <c r="E34" s="35">
        <v>5501661.83</v>
      </c>
      <c r="F34" s="46" t="s">
        <v>39</v>
      </c>
      <c r="J34" s="33"/>
    </row>
    <row r="35" spans="1:10" ht="15.75" customHeight="1">
      <c r="A35" s="29"/>
      <c r="B35" s="48" t="s">
        <v>40</v>
      </c>
      <c r="C35" s="49">
        <f>SUM(C32:C34)</f>
        <v>111898167.71</v>
      </c>
      <c r="D35" s="48" t="s">
        <v>40</v>
      </c>
      <c r="E35" s="49">
        <f>SUM(E32:E34)</f>
        <v>118489548.86</v>
      </c>
      <c r="F35" s="50" t="s">
        <v>36</v>
      </c>
      <c r="J35" s="33"/>
    </row>
    <row r="36" spans="1:10" ht="25.5" customHeight="1">
      <c r="A36" s="67" t="s">
        <v>41</v>
      </c>
      <c r="B36" s="52" t="s">
        <v>42</v>
      </c>
      <c r="C36" s="31">
        <v>4879266.16</v>
      </c>
      <c r="D36" s="52" t="s">
        <v>42</v>
      </c>
      <c r="E36" s="53">
        <v>5038394.83</v>
      </c>
      <c r="F36" s="54" t="s">
        <v>36</v>
      </c>
      <c r="J36" s="33"/>
    </row>
    <row r="37" spans="1:10" ht="15.75" customHeight="1">
      <c r="A37" s="67"/>
      <c r="B37" s="34" t="s">
        <v>43</v>
      </c>
      <c r="C37" s="35">
        <v>8034.6</v>
      </c>
      <c r="D37" s="34" t="s">
        <v>43</v>
      </c>
      <c r="E37" s="55">
        <v>5595.42</v>
      </c>
      <c r="F37" s="56" t="s">
        <v>36</v>
      </c>
      <c r="J37" s="33"/>
    </row>
    <row r="38" spans="1:10" ht="15.75" customHeight="1">
      <c r="A38" s="67"/>
      <c r="B38" s="34" t="s">
        <v>44</v>
      </c>
      <c r="C38" s="35">
        <v>206879.38</v>
      </c>
      <c r="D38" s="34" t="s">
        <v>44</v>
      </c>
      <c r="E38" s="55">
        <v>278038.59</v>
      </c>
      <c r="F38" s="56" t="s">
        <v>39</v>
      </c>
      <c r="J38" s="33"/>
    </row>
    <row r="39" spans="1:6" ht="15.75" customHeight="1">
      <c r="A39" s="67"/>
      <c r="B39" s="48" t="s">
        <v>45</v>
      </c>
      <c r="C39" s="49">
        <f>SUM(C36:C38)</f>
        <v>5094180.140000001</v>
      </c>
      <c r="D39" s="48" t="s">
        <v>45</v>
      </c>
      <c r="E39" s="57">
        <f>SUM(E36:E38)</f>
        <v>5322028.84</v>
      </c>
      <c r="F39" s="58" t="s">
        <v>36</v>
      </c>
    </row>
  </sheetData>
  <sheetProtection selectLockedCells="1" selectUnlockedCells="1"/>
  <mergeCells count="13">
    <mergeCell ref="A1:F1"/>
    <mergeCell ref="B2:D2"/>
    <mergeCell ref="A3:F3"/>
    <mergeCell ref="B5:C5"/>
    <mergeCell ref="D5:E5"/>
    <mergeCell ref="A6:A15"/>
    <mergeCell ref="A16:A19"/>
    <mergeCell ref="B22:D22"/>
    <mergeCell ref="A23:F23"/>
    <mergeCell ref="B25:C25"/>
    <mergeCell ref="D25:E25"/>
    <mergeCell ref="A26:A35"/>
    <mergeCell ref="A36:A39"/>
  </mergeCells>
  <printOptions/>
  <pageMargins left="0.7875" right="0.19652777777777777" top="0.3541666666666667" bottom="0.7180555555555556" header="0.5118055555555555" footer="0.5513888888888889"/>
  <pageSetup firstPageNumber="2" useFirstPageNumber="1" horizontalDpi="300" verticalDpi="300" orientation="portrait" paperSize="9"/>
  <headerFooter alignWithMargins="0">
    <oddFooter>&amp;C&amp;"Times New Roman,Normalny"&amp;12&amp;P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8"/>
  <sheetViews>
    <sheetView zoomScale="115" zoomScaleNormal="115" zoomScaleSheetLayoutView="90" workbookViewId="0" topLeftCell="A115">
      <selection activeCell="F72" sqref="F72"/>
    </sheetView>
  </sheetViews>
  <sheetFormatPr defaultColWidth="8" defaultRowHeight="15" customHeight="1"/>
  <cols>
    <col min="1" max="1" width="39.19921875" style="68" customWidth="1"/>
    <col min="2" max="2" width="8.296875" style="69" customWidth="1"/>
    <col min="3" max="3" width="6.69921875" style="68" customWidth="1"/>
    <col min="4" max="4" width="16.09765625" style="70" customWidth="1"/>
    <col min="5" max="5" width="14.59765625" style="70" customWidth="1"/>
    <col min="6" max="6" width="15.09765625" style="71" customWidth="1"/>
    <col min="7" max="7" width="15" style="71" customWidth="1"/>
    <col min="8" max="8" width="9.796875" style="71" customWidth="1"/>
    <col min="9" max="9" width="9" style="71" customWidth="1"/>
    <col min="10" max="16384" width="9" style="68" customWidth="1"/>
  </cols>
  <sheetData>
    <row r="1" spans="1:9" s="9" customFormat="1" ht="29.25" customHeight="1">
      <c r="A1" s="72" t="s">
        <v>48</v>
      </c>
      <c r="B1" s="73"/>
      <c r="C1" s="72"/>
      <c r="D1" s="72"/>
      <c r="E1" s="72"/>
      <c r="F1" s="74"/>
      <c r="G1" s="74"/>
      <c r="H1" s="74"/>
      <c r="I1" s="74"/>
    </row>
    <row r="2" spans="1:9" s="9" customFormat="1" ht="33" customHeight="1">
      <c r="A2" s="75" t="s">
        <v>7</v>
      </c>
      <c r="B2" s="76"/>
      <c r="C2" s="75"/>
      <c r="D2" s="75"/>
      <c r="E2" s="75"/>
      <c r="F2" s="74"/>
      <c r="G2" s="74"/>
      <c r="H2" s="74"/>
      <c r="I2" s="74"/>
    </row>
    <row r="3" spans="1:9" s="84" customFormat="1" ht="36.75" customHeight="1">
      <c r="A3" s="77" t="s">
        <v>49</v>
      </c>
      <c r="B3" s="78" t="s">
        <v>50</v>
      </c>
      <c r="C3" s="79" t="s">
        <v>51</v>
      </c>
      <c r="D3" s="80" t="s">
        <v>52</v>
      </c>
      <c r="E3" s="81" t="s">
        <v>53</v>
      </c>
      <c r="F3" s="82"/>
      <c r="G3" s="82"/>
      <c r="H3" s="83"/>
      <c r="I3" s="82"/>
    </row>
    <row r="4" spans="1:9" s="92" customFormat="1" ht="15" customHeight="1">
      <c r="A4" s="85" t="s">
        <v>54</v>
      </c>
      <c r="B4" s="86"/>
      <c r="C4" s="87"/>
      <c r="D4" s="88">
        <v>6176633.54</v>
      </c>
      <c r="E4" s="89">
        <v>6176633.54</v>
      </c>
      <c r="F4" s="90"/>
      <c r="G4" s="90"/>
      <c r="H4" s="91"/>
      <c r="I4" s="91"/>
    </row>
    <row r="5" spans="1:9" s="92" customFormat="1" ht="15" customHeight="1">
      <c r="A5" s="93" t="s">
        <v>55</v>
      </c>
      <c r="B5" s="94"/>
      <c r="C5" s="95"/>
      <c r="D5" s="88">
        <v>14640</v>
      </c>
      <c r="E5" s="96">
        <v>14640</v>
      </c>
      <c r="F5" s="91"/>
      <c r="G5" s="90"/>
      <c r="H5" s="91"/>
      <c r="I5" s="91"/>
    </row>
    <row r="6" spans="1:9" s="92" customFormat="1" ht="15" customHeight="1">
      <c r="A6" s="93" t="s">
        <v>56</v>
      </c>
      <c r="B6" s="94"/>
      <c r="C6" s="95"/>
      <c r="D6" s="88">
        <v>5612</v>
      </c>
      <c r="E6" s="96">
        <v>5612</v>
      </c>
      <c r="F6" s="91"/>
      <c r="G6" s="90"/>
      <c r="H6" s="91"/>
      <c r="I6" s="91"/>
    </row>
    <row r="7" spans="1:9" s="92" customFormat="1" ht="15" customHeight="1">
      <c r="A7" s="93" t="s">
        <v>57</v>
      </c>
      <c r="B7" s="94"/>
      <c r="C7" s="95"/>
      <c r="D7" s="88">
        <v>30407.38</v>
      </c>
      <c r="E7" s="96">
        <v>30407.38</v>
      </c>
      <c r="F7" s="91"/>
      <c r="G7" s="90"/>
      <c r="H7" s="91"/>
      <c r="I7" s="91"/>
    </row>
    <row r="8" spans="1:9" s="92" customFormat="1" ht="15" customHeight="1">
      <c r="A8" s="93" t="s">
        <v>58</v>
      </c>
      <c r="B8" s="94"/>
      <c r="C8" s="95"/>
      <c r="D8" s="88">
        <v>7894.62</v>
      </c>
      <c r="E8" s="96">
        <v>7894.62</v>
      </c>
      <c r="F8" s="91"/>
      <c r="G8" s="97"/>
      <c r="H8" s="91"/>
      <c r="I8" s="91"/>
    </row>
    <row r="9" spans="1:9" s="92" customFormat="1" ht="15" customHeight="1">
      <c r="A9" s="93" t="s">
        <v>59</v>
      </c>
      <c r="B9" s="94"/>
      <c r="C9" s="95"/>
      <c r="D9" s="88">
        <v>40355.43</v>
      </c>
      <c r="E9" s="96">
        <v>40355.43</v>
      </c>
      <c r="F9" s="91"/>
      <c r="G9" s="90"/>
      <c r="H9" s="91"/>
      <c r="I9" s="91"/>
    </row>
    <row r="10" spans="1:9" s="92" customFormat="1" ht="15" customHeight="1">
      <c r="A10" s="93" t="s">
        <v>60</v>
      </c>
      <c r="B10" s="94"/>
      <c r="C10" s="95"/>
      <c r="D10" s="88">
        <v>29193.5</v>
      </c>
      <c r="E10" s="96">
        <v>29193.5</v>
      </c>
      <c r="F10" s="90"/>
      <c r="G10" s="90"/>
      <c r="H10" s="91"/>
      <c r="I10" s="91"/>
    </row>
    <row r="11" spans="1:9" s="92" customFormat="1" ht="15" customHeight="1">
      <c r="A11" s="93" t="s">
        <v>61</v>
      </c>
      <c r="B11" s="94"/>
      <c r="C11" s="95"/>
      <c r="D11" s="88">
        <v>12300</v>
      </c>
      <c r="E11" s="96">
        <v>12300</v>
      </c>
      <c r="F11" s="90"/>
      <c r="G11" s="90"/>
      <c r="H11" s="91"/>
      <c r="I11" s="91"/>
    </row>
    <row r="12" spans="1:9" s="92" customFormat="1" ht="15" customHeight="1">
      <c r="A12" s="98" t="s">
        <v>62</v>
      </c>
      <c r="B12" s="94"/>
      <c r="C12" s="95"/>
      <c r="D12" s="99">
        <v>11010.38</v>
      </c>
      <c r="E12" s="96">
        <v>11010.38</v>
      </c>
      <c r="F12" s="90"/>
      <c r="G12" s="90"/>
      <c r="H12" s="91"/>
      <c r="I12" s="91"/>
    </row>
    <row r="13" spans="1:9" s="92" customFormat="1" ht="15" customHeight="1">
      <c r="A13" s="98" t="s">
        <v>63</v>
      </c>
      <c r="B13" s="94"/>
      <c r="C13" s="95"/>
      <c r="D13" s="99">
        <v>9220.31</v>
      </c>
      <c r="E13" s="96">
        <v>9220.31</v>
      </c>
      <c r="F13" s="90"/>
      <c r="G13" s="90"/>
      <c r="H13" s="91"/>
      <c r="I13" s="91"/>
    </row>
    <row r="14" spans="1:9" s="92" customFormat="1" ht="15" customHeight="1">
      <c r="A14" s="93" t="s">
        <v>57</v>
      </c>
      <c r="B14" s="94"/>
      <c r="C14" s="95"/>
      <c r="D14" s="88">
        <v>377022.95</v>
      </c>
      <c r="E14" s="96">
        <v>377022.95</v>
      </c>
      <c r="F14" s="90"/>
      <c r="G14" s="90"/>
      <c r="H14" s="91"/>
      <c r="I14" s="91"/>
    </row>
    <row r="15" spans="1:9" s="92" customFormat="1" ht="15" customHeight="1">
      <c r="A15" s="93" t="s">
        <v>64</v>
      </c>
      <c r="B15" s="94"/>
      <c r="C15" s="95"/>
      <c r="D15" s="88">
        <v>11981.43</v>
      </c>
      <c r="E15" s="96">
        <v>11981.43</v>
      </c>
      <c r="F15" s="90"/>
      <c r="G15" s="90"/>
      <c r="H15" s="91"/>
      <c r="I15" s="91"/>
    </row>
    <row r="16" spans="1:9" s="92" customFormat="1" ht="15" customHeight="1">
      <c r="A16" s="93" t="s">
        <v>65</v>
      </c>
      <c r="B16" s="100" t="s">
        <v>66</v>
      </c>
      <c r="C16" s="101">
        <v>0.075</v>
      </c>
      <c r="D16" s="88">
        <v>11454.97</v>
      </c>
      <c r="E16" s="102">
        <v>11454.97</v>
      </c>
      <c r="F16" s="90"/>
      <c r="G16" s="90"/>
      <c r="H16" s="91"/>
      <c r="I16" s="91"/>
    </row>
    <row r="17" spans="1:9" s="92" customFormat="1" ht="15" customHeight="1">
      <c r="A17" s="93" t="s">
        <v>67</v>
      </c>
      <c r="B17" s="100" t="s">
        <v>68</v>
      </c>
      <c r="C17" s="95">
        <v>0.0678</v>
      </c>
      <c r="D17" s="88">
        <v>10355.09</v>
      </c>
      <c r="E17" s="102">
        <v>10355.09</v>
      </c>
      <c r="F17" s="90"/>
      <c r="G17" s="91"/>
      <c r="H17" s="91"/>
      <c r="I17" s="91"/>
    </row>
    <row r="18" spans="1:9" s="92" customFormat="1" ht="15" customHeight="1">
      <c r="A18" s="103" t="s">
        <v>69</v>
      </c>
      <c r="B18" s="104" t="s">
        <v>70</v>
      </c>
      <c r="C18" s="105">
        <v>0.038900000000000004</v>
      </c>
      <c r="D18" s="88">
        <v>24790</v>
      </c>
      <c r="E18" s="106">
        <v>24790</v>
      </c>
      <c r="F18" s="90"/>
      <c r="G18" s="91"/>
      <c r="H18" s="91"/>
      <c r="I18" s="91"/>
    </row>
    <row r="19" spans="1:9" s="92" customFormat="1" ht="15" customHeight="1">
      <c r="A19" s="85" t="s">
        <v>71</v>
      </c>
      <c r="B19" s="100" t="s">
        <v>72</v>
      </c>
      <c r="C19" s="107">
        <v>0.1285</v>
      </c>
      <c r="D19" s="89">
        <v>1288250.4</v>
      </c>
      <c r="E19" s="88">
        <v>1288250.4</v>
      </c>
      <c r="F19" s="90"/>
      <c r="G19" s="91"/>
      <c r="H19" s="91"/>
      <c r="I19" s="91"/>
    </row>
    <row r="20" spans="1:9" s="92" customFormat="1" ht="15" customHeight="1">
      <c r="A20" s="103" t="s">
        <v>73</v>
      </c>
      <c r="B20" s="100"/>
      <c r="C20" s="107"/>
      <c r="D20" s="96">
        <v>53500</v>
      </c>
      <c r="E20" s="108">
        <v>53500</v>
      </c>
      <c r="F20" s="90"/>
      <c r="G20" s="91"/>
      <c r="H20" s="91"/>
      <c r="I20" s="91"/>
    </row>
    <row r="21" spans="1:9" s="92" customFormat="1" ht="15" customHeight="1">
      <c r="A21" s="85" t="s">
        <v>74</v>
      </c>
      <c r="B21" s="109" t="s">
        <v>75</v>
      </c>
      <c r="C21" s="110">
        <v>0.13490000000000002</v>
      </c>
      <c r="D21" s="111">
        <v>2530467.36</v>
      </c>
      <c r="E21" s="111">
        <v>2530467.36</v>
      </c>
      <c r="F21" s="90"/>
      <c r="G21" s="91"/>
      <c r="H21" s="91"/>
      <c r="I21" s="91"/>
    </row>
    <row r="22" spans="1:9" s="92" customFormat="1" ht="15" customHeight="1">
      <c r="A22" s="103" t="s">
        <v>73</v>
      </c>
      <c r="B22" s="109"/>
      <c r="C22" s="110"/>
      <c r="D22" s="88">
        <v>44517</v>
      </c>
      <c r="E22" s="108">
        <v>44517</v>
      </c>
      <c r="F22" s="90"/>
      <c r="G22" s="91"/>
      <c r="H22" s="91"/>
      <c r="I22" s="91"/>
    </row>
    <row r="23" spans="1:9" s="92" customFormat="1" ht="29.25" customHeight="1">
      <c r="A23" s="112" t="s">
        <v>76</v>
      </c>
      <c r="B23" s="86"/>
      <c r="C23" s="87"/>
      <c r="D23" s="111"/>
      <c r="E23" s="111"/>
      <c r="F23" s="91"/>
      <c r="G23" s="91"/>
      <c r="H23" s="91"/>
      <c r="I23" s="91"/>
    </row>
    <row r="24" spans="1:9" s="92" customFormat="1" ht="15" customHeight="1">
      <c r="A24" s="113" t="s">
        <v>77</v>
      </c>
      <c r="B24" s="114"/>
      <c r="C24" s="115"/>
      <c r="D24" s="88">
        <v>3276962.61</v>
      </c>
      <c r="E24" s="88">
        <v>3276962.61</v>
      </c>
      <c r="F24" s="116"/>
      <c r="G24" s="116"/>
      <c r="H24" s="91"/>
      <c r="I24" s="91"/>
    </row>
    <row r="25" spans="1:9" s="92" customFormat="1" ht="15" customHeight="1">
      <c r="A25" s="113" t="s">
        <v>78</v>
      </c>
      <c r="B25" s="114"/>
      <c r="C25" s="115"/>
      <c r="D25" s="88">
        <v>164963.51</v>
      </c>
      <c r="E25" s="88">
        <v>164963.51</v>
      </c>
      <c r="F25" s="91"/>
      <c r="G25" s="91"/>
      <c r="H25" s="91"/>
      <c r="I25" s="91"/>
    </row>
    <row r="26" spans="1:9" s="92" customFormat="1" ht="14.25" customHeight="1">
      <c r="A26" s="113" t="s">
        <v>79</v>
      </c>
      <c r="B26" s="114"/>
      <c r="C26" s="115"/>
      <c r="D26" s="88">
        <v>561523.12</v>
      </c>
      <c r="E26" s="88">
        <v>561523.12</v>
      </c>
      <c r="F26" s="91"/>
      <c r="G26" s="91"/>
      <c r="H26" s="91"/>
      <c r="I26" s="91"/>
    </row>
    <row r="27" spans="1:9" s="92" customFormat="1" ht="15" customHeight="1">
      <c r="A27" s="113" t="s">
        <v>80</v>
      </c>
      <c r="B27" s="114"/>
      <c r="C27" s="115"/>
      <c r="D27" s="88">
        <v>1346316.03</v>
      </c>
      <c r="E27" s="88">
        <v>1346316.03</v>
      </c>
      <c r="F27" s="91"/>
      <c r="G27" s="91"/>
      <c r="H27" s="91"/>
      <c r="I27" s="91"/>
    </row>
    <row r="28" spans="1:9" s="92" customFormat="1" ht="15" customHeight="1">
      <c r="A28" s="113" t="s">
        <v>81</v>
      </c>
      <c r="B28" s="114"/>
      <c r="C28" s="115"/>
      <c r="D28" s="88">
        <v>56967.27</v>
      </c>
      <c r="E28" s="88">
        <v>56967.27</v>
      </c>
      <c r="F28" s="91"/>
      <c r="G28" s="91"/>
      <c r="H28" s="91"/>
      <c r="I28" s="91"/>
    </row>
    <row r="29" spans="1:9" s="92" customFormat="1" ht="15" customHeight="1">
      <c r="A29" s="113" t="s">
        <v>82</v>
      </c>
      <c r="B29" s="114"/>
      <c r="C29" s="115"/>
      <c r="D29" s="88">
        <v>26517.79</v>
      </c>
      <c r="E29" s="88">
        <v>26517.79</v>
      </c>
      <c r="F29" s="91"/>
      <c r="G29" s="91"/>
      <c r="H29" s="91"/>
      <c r="I29" s="91"/>
    </row>
    <row r="30" spans="1:9" s="92" customFormat="1" ht="15" customHeight="1">
      <c r="A30" s="113" t="s">
        <v>83</v>
      </c>
      <c r="B30" s="114"/>
      <c r="C30" s="115"/>
      <c r="D30" s="88">
        <v>61170</v>
      </c>
      <c r="E30" s="88">
        <v>61170</v>
      </c>
      <c r="F30" s="91"/>
      <c r="G30" s="91"/>
      <c r="H30" s="91"/>
      <c r="I30" s="91"/>
    </row>
    <row r="31" spans="1:9" s="92" customFormat="1" ht="15" customHeight="1">
      <c r="A31" s="113" t="s">
        <v>84</v>
      </c>
      <c r="B31" s="114"/>
      <c r="C31" s="115"/>
      <c r="D31" s="88">
        <v>3271213.83</v>
      </c>
      <c r="E31" s="88">
        <v>3271213.83</v>
      </c>
      <c r="F31" s="91"/>
      <c r="G31" s="91"/>
      <c r="H31" s="91"/>
      <c r="I31" s="91"/>
    </row>
    <row r="32" spans="1:9" s="92" customFormat="1" ht="15" customHeight="1">
      <c r="A32" s="113" t="s">
        <v>85</v>
      </c>
      <c r="B32" s="114"/>
      <c r="C32" s="115"/>
      <c r="D32" s="88">
        <v>2834478.26</v>
      </c>
      <c r="E32" s="88">
        <v>2834478.26</v>
      </c>
      <c r="F32" s="91"/>
      <c r="G32" s="91"/>
      <c r="H32" s="91"/>
      <c r="I32" s="91"/>
    </row>
    <row r="33" spans="1:9" s="92" customFormat="1" ht="15" customHeight="1">
      <c r="A33" s="113" t="s">
        <v>86</v>
      </c>
      <c r="B33" s="114"/>
      <c r="C33" s="115"/>
      <c r="D33" s="88">
        <v>14239.01</v>
      </c>
      <c r="E33" s="88">
        <v>14239.01</v>
      </c>
      <c r="F33" s="91"/>
      <c r="G33" s="91"/>
      <c r="H33" s="91"/>
      <c r="I33" s="91"/>
    </row>
    <row r="34" spans="1:9" s="92" customFormat="1" ht="15" customHeight="1">
      <c r="A34" s="113" t="s">
        <v>87</v>
      </c>
      <c r="B34" s="114"/>
      <c r="C34" s="115"/>
      <c r="D34" s="88">
        <v>101157.84</v>
      </c>
      <c r="E34" s="88">
        <v>101157.84</v>
      </c>
      <c r="F34" s="91"/>
      <c r="G34" s="91"/>
      <c r="H34" s="91"/>
      <c r="I34" s="91"/>
    </row>
    <row r="35" spans="1:9" s="92" customFormat="1" ht="15" customHeight="1">
      <c r="A35" s="113" t="s">
        <v>88</v>
      </c>
      <c r="B35" s="114"/>
      <c r="C35" s="115"/>
      <c r="D35" s="88">
        <v>7120.75</v>
      </c>
      <c r="E35" s="88">
        <v>7120.75</v>
      </c>
      <c r="F35" s="91"/>
      <c r="G35" s="91"/>
      <c r="H35" s="91"/>
      <c r="I35" s="91"/>
    </row>
    <row r="36" spans="1:9" s="92" customFormat="1" ht="15" customHeight="1">
      <c r="A36" s="113" t="s">
        <v>89</v>
      </c>
      <c r="B36" s="114"/>
      <c r="C36" s="115"/>
      <c r="D36" s="88">
        <v>20450.02</v>
      </c>
      <c r="E36" s="88">
        <v>20450.02</v>
      </c>
      <c r="F36" s="91"/>
      <c r="G36" s="91"/>
      <c r="H36" s="91"/>
      <c r="I36" s="91"/>
    </row>
    <row r="37" spans="1:9" s="92" customFormat="1" ht="15" customHeight="1">
      <c r="A37" s="113" t="s">
        <v>90</v>
      </c>
      <c r="B37" s="114"/>
      <c r="C37" s="115"/>
      <c r="D37" s="88">
        <v>40623.16</v>
      </c>
      <c r="E37" s="88">
        <v>40623.16</v>
      </c>
      <c r="F37" s="91"/>
      <c r="G37" s="91"/>
      <c r="H37" s="91"/>
      <c r="I37" s="91"/>
    </row>
    <row r="38" spans="1:9" s="92" customFormat="1" ht="15" customHeight="1">
      <c r="A38" s="113" t="s">
        <v>91</v>
      </c>
      <c r="B38" s="114"/>
      <c r="C38" s="115"/>
      <c r="D38" s="88">
        <v>159571.85</v>
      </c>
      <c r="E38" s="88">
        <v>159571.85</v>
      </c>
      <c r="F38" s="91"/>
      <c r="G38" s="91"/>
      <c r="H38" s="91"/>
      <c r="I38" s="91"/>
    </row>
    <row r="39" spans="1:9" s="92" customFormat="1" ht="15" customHeight="1">
      <c r="A39" s="113" t="s">
        <v>92</v>
      </c>
      <c r="B39" s="114"/>
      <c r="C39" s="115"/>
      <c r="D39" s="88">
        <v>76542.67</v>
      </c>
      <c r="E39" s="88">
        <v>76542.67</v>
      </c>
      <c r="F39" s="91"/>
      <c r="G39" s="91"/>
      <c r="H39" s="91"/>
      <c r="I39" s="91"/>
    </row>
    <row r="40" spans="1:9" s="92" customFormat="1" ht="15" customHeight="1">
      <c r="A40" s="113" t="s">
        <v>93</v>
      </c>
      <c r="B40" s="114"/>
      <c r="C40" s="115"/>
      <c r="D40" s="88">
        <v>4290.09</v>
      </c>
      <c r="E40" s="88">
        <v>4290.09</v>
      </c>
      <c r="F40" s="91"/>
      <c r="G40" s="91"/>
      <c r="H40" s="91"/>
      <c r="I40" s="91"/>
    </row>
    <row r="41" spans="1:9" s="92" customFormat="1" ht="15" customHeight="1">
      <c r="A41" s="113" t="s">
        <v>94</v>
      </c>
      <c r="B41" s="114"/>
      <c r="C41" s="115"/>
      <c r="D41" s="88">
        <v>1074280.5</v>
      </c>
      <c r="E41" s="88">
        <v>1074280.5</v>
      </c>
      <c r="F41" s="91"/>
      <c r="G41" s="91"/>
      <c r="H41" s="91"/>
      <c r="I41" s="91"/>
    </row>
    <row r="42" spans="1:9" s="92" customFormat="1" ht="15" customHeight="1">
      <c r="A42" s="113" t="s">
        <v>73</v>
      </c>
      <c r="B42" s="100" t="s">
        <v>95</v>
      </c>
      <c r="C42" s="95">
        <v>0.0679</v>
      </c>
      <c r="D42" s="88">
        <v>26588.24</v>
      </c>
      <c r="E42" s="88">
        <v>26588.24</v>
      </c>
      <c r="F42" s="91"/>
      <c r="G42" s="91"/>
      <c r="H42" s="91"/>
      <c r="I42" s="91"/>
    </row>
    <row r="43" spans="1:9" s="92" customFormat="1" ht="15" customHeight="1">
      <c r="A43" s="117" t="s">
        <v>73</v>
      </c>
      <c r="B43" s="104" t="s">
        <v>96</v>
      </c>
      <c r="C43" s="105">
        <v>0.9852000000000001</v>
      </c>
      <c r="D43" s="118">
        <v>410400</v>
      </c>
      <c r="E43" s="119">
        <v>410400</v>
      </c>
      <c r="F43" s="91"/>
      <c r="G43" s="91"/>
      <c r="H43" s="91"/>
      <c r="I43" s="91"/>
    </row>
    <row r="44" spans="1:9" s="126" customFormat="1" ht="19.5" customHeight="1">
      <c r="A44" s="120" t="s">
        <v>97</v>
      </c>
      <c r="B44" s="121"/>
      <c r="C44" s="122">
        <f>SUM(C4:C43)</f>
        <v>1.4982000000000002</v>
      </c>
      <c r="D44" s="123">
        <f>SUM(D4:D43)</f>
        <v>24224982.909999996</v>
      </c>
      <c r="E44" s="124">
        <f>SUM(E4:E43)</f>
        <v>24224982.909999996</v>
      </c>
      <c r="F44" s="125"/>
      <c r="G44" s="125"/>
      <c r="H44" s="125"/>
      <c r="I44" s="125"/>
    </row>
    <row r="45" spans="1:9" s="126" customFormat="1" ht="20.25" customHeight="1">
      <c r="A45" s="127" t="s">
        <v>98</v>
      </c>
      <c r="B45" s="128"/>
      <c r="C45" s="129">
        <v>1.4982</v>
      </c>
      <c r="D45" s="130">
        <v>24224982.91</v>
      </c>
      <c r="E45" s="131">
        <v>24224982.91</v>
      </c>
      <c r="F45" s="125"/>
      <c r="G45" s="125"/>
      <c r="H45" s="125"/>
      <c r="I45" s="125"/>
    </row>
    <row r="46" spans="1:9" s="92" customFormat="1" ht="27.75" customHeight="1">
      <c r="A46" s="85" t="s">
        <v>99</v>
      </c>
      <c r="B46" s="104" t="s">
        <v>100</v>
      </c>
      <c r="C46" s="107">
        <v>0.1196</v>
      </c>
      <c r="D46" s="89">
        <v>545443.48</v>
      </c>
      <c r="E46" s="88">
        <v>545443.48</v>
      </c>
      <c r="F46" s="91"/>
      <c r="G46" s="91"/>
      <c r="H46" s="91"/>
      <c r="I46" s="91"/>
    </row>
    <row r="47" spans="1:9" s="92" customFormat="1" ht="18" customHeight="1">
      <c r="A47" s="93" t="s">
        <v>101</v>
      </c>
      <c r="B47" s="104"/>
      <c r="C47" s="107"/>
      <c r="D47" s="96">
        <v>115368.77</v>
      </c>
      <c r="E47" s="88">
        <v>115368.77</v>
      </c>
      <c r="F47" s="91"/>
      <c r="G47" s="91"/>
      <c r="H47" s="91"/>
      <c r="I47" s="91"/>
    </row>
    <row r="48" spans="1:9" s="92" customFormat="1" ht="18" customHeight="1">
      <c r="A48" s="93" t="s">
        <v>102</v>
      </c>
      <c r="B48" s="104"/>
      <c r="C48" s="107"/>
      <c r="D48" s="96">
        <v>17944.8</v>
      </c>
      <c r="E48" s="88">
        <v>17944.8</v>
      </c>
      <c r="F48" s="91"/>
      <c r="G48" s="91"/>
      <c r="H48" s="91"/>
      <c r="I48" s="91"/>
    </row>
    <row r="49" spans="1:9" s="92" customFormat="1" ht="18" customHeight="1">
      <c r="A49" s="93" t="s">
        <v>103</v>
      </c>
      <c r="B49" s="104"/>
      <c r="C49" s="107"/>
      <c r="D49" s="96">
        <v>14865.85</v>
      </c>
      <c r="E49" s="88">
        <v>14865.85</v>
      </c>
      <c r="F49" s="91"/>
      <c r="G49" s="91"/>
      <c r="H49" s="91"/>
      <c r="I49" s="91"/>
    </row>
    <row r="50" spans="1:9" s="92" customFormat="1" ht="18" customHeight="1">
      <c r="A50" s="98" t="s">
        <v>104</v>
      </c>
      <c r="B50" s="104"/>
      <c r="C50" s="107"/>
      <c r="D50" s="132">
        <v>5800</v>
      </c>
      <c r="E50" s="99">
        <v>5800</v>
      </c>
      <c r="F50" s="91"/>
      <c r="G50" s="91"/>
      <c r="H50" s="90"/>
      <c r="I50" s="91"/>
    </row>
    <row r="51" spans="1:9" s="92" customFormat="1" ht="18" customHeight="1">
      <c r="A51" s="103" t="s">
        <v>73</v>
      </c>
      <c r="B51" s="104"/>
      <c r="C51" s="107"/>
      <c r="D51" s="96">
        <v>48960.9</v>
      </c>
      <c r="E51" s="108">
        <v>48960.9</v>
      </c>
      <c r="F51" s="91"/>
      <c r="G51" s="91"/>
      <c r="H51" s="91"/>
      <c r="I51" s="91"/>
    </row>
    <row r="52" spans="1:9" s="92" customFormat="1" ht="18" customHeight="1">
      <c r="A52" s="85" t="s">
        <v>105</v>
      </c>
      <c r="B52" s="133" t="s">
        <v>106</v>
      </c>
      <c r="C52" s="134">
        <v>0.1185</v>
      </c>
      <c r="D52" s="89">
        <v>43246.77</v>
      </c>
      <c r="E52" s="88">
        <v>43246.77</v>
      </c>
      <c r="F52" s="91"/>
      <c r="G52" s="91"/>
      <c r="H52" s="91"/>
      <c r="I52" s="91"/>
    </row>
    <row r="53" spans="1:9" s="92" customFormat="1" ht="18" customHeight="1">
      <c r="A53" s="93" t="s">
        <v>107</v>
      </c>
      <c r="B53" s="133"/>
      <c r="C53" s="134"/>
      <c r="D53" s="96">
        <v>5229.93</v>
      </c>
      <c r="E53" s="108">
        <v>5229.93</v>
      </c>
      <c r="F53" s="91"/>
      <c r="G53" s="91"/>
      <c r="H53" s="91"/>
      <c r="I53" s="91"/>
    </row>
    <row r="54" spans="1:9" s="92" customFormat="1" ht="30.75" customHeight="1">
      <c r="A54" s="85" t="s">
        <v>108</v>
      </c>
      <c r="B54" s="100" t="s">
        <v>109</v>
      </c>
      <c r="C54" s="135"/>
      <c r="D54" s="89">
        <v>1932948.42</v>
      </c>
      <c r="E54" s="89">
        <v>1932948.42</v>
      </c>
      <c r="F54" s="136"/>
      <c r="G54" s="136"/>
      <c r="H54" s="91"/>
      <c r="I54" s="91"/>
    </row>
    <row r="55" spans="1:9" s="92" customFormat="1" ht="18" customHeight="1">
      <c r="A55" s="93" t="s">
        <v>110</v>
      </c>
      <c r="B55" s="100"/>
      <c r="C55" s="135"/>
      <c r="D55" s="96">
        <v>99871.58</v>
      </c>
      <c r="E55" s="96">
        <v>99871.58</v>
      </c>
      <c r="F55" s="91"/>
      <c r="G55" s="91"/>
      <c r="H55" s="91"/>
      <c r="I55" s="91"/>
    </row>
    <row r="56" spans="1:9" s="92" customFormat="1" ht="18" customHeight="1">
      <c r="A56" s="93" t="s">
        <v>111</v>
      </c>
      <c r="B56" s="100"/>
      <c r="C56" s="135"/>
      <c r="D56" s="96">
        <v>3829174.23</v>
      </c>
      <c r="E56" s="96">
        <v>3829174.23</v>
      </c>
      <c r="F56" s="91"/>
      <c r="G56" s="91"/>
      <c r="H56" s="91"/>
      <c r="I56" s="91"/>
    </row>
    <row r="57" spans="1:9" s="92" customFormat="1" ht="18" customHeight="1">
      <c r="A57" s="137" t="s">
        <v>112</v>
      </c>
      <c r="B57" s="100"/>
      <c r="C57" s="135"/>
      <c r="D57" s="106">
        <v>539564.12</v>
      </c>
      <c r="E57" s="106">
        <v>539564.12</v>
      </c>
      <c r="F57" s="91"/>
      <c r="G57" s="91"/>
      <c r="H57" s="91"/>
      <c r="I57" s="91"/>
    </row>
    <row r="58" spans="1:9" s="92" customFormat="1" ht="38.25" customHeight="1">
      <c r="A58" s="85" t="s">
        <v>113</v>
      </c>
      <c r="B58" s="133" t="s">
        <v>109</v>
      </c>
      <c r="C58" s="138"/>
      <c r="D58" s="139">
        <v>259498.86</v>
      </c>
      <c r="E58" s="139">
        <v>259498.86</v>
      </c>
      <c r="F58" s="91"/>
      <c r="G58" s="91"/>
      <c r="H58" s="91"/>
      <c r="I58" s="91"/>
    </row>
    <row r="59" spans="1:9" s="92" customFormat="1" ht="18" customHeight="1">
      <c r="A59" s="137" t="s">
        <v>114</v>
      </c>
      <c r="B59" s="133"/>
      <c r="C59" s="115"/>
      <c r="D59" s="102">
        <v>81292.58</v>
      </c>
      <c r="E59" s="102">
        <v>81292.58</v>
      </c>
      <c r="F59" s="91"/>
      <c r="G59" s="91"/>
      <c r="H59" s="91"/>
      <c r="I59" s="91"/>
    </row>
    <row r="60" spans="1:9" s="92" customFormat="1" ht="18" customHeight="1">
      <c r="A60" s="140" t="s">
        <v>115</v>
      </c>
      <c r="B60" s="133"/>
      <c r="C60" s="141"/>
      <c r="D60" s="106">
        <v>68250.93</v>
      </c>
      <c r="E60" s="106">
        <v>68250.93</v>
      </c>
      <c r="F60" s="91"/>
      <c r="G60" s="91"/>
      <c r="H60" s="91"/>
      <c r="I60" s="91"/>
    </row>
    <row r="61" spans="1:9" s="92" customFormat="1" ht="26.25" customHeight="1">
      <c r="A61" s="142" t="s">
        <v>116</v>
      </c>
      <c r="B61" s="100" t="s">
        <v>109</v>
      </c>
      <c r="C61" s="95"/>
      <c r="D61" s="118">
        <v>844986.71</v>
      </c>
      <c r="E61" s="96">
        <v>844986.71</v>
      </c>
      <c r="F61" s="136"/>
      <c r="G61" s="136"/>
      <c r="H61" s="91"/>
      <c r="I61" s="91"/>
    </row>
    <row r="62" spans="1:9" s="92" customFormat="1" ht="18" customHeight="1">
      <c r="A62" s="85" t="s">
        <v>117</v>
      </c>
      <c r="B62" s="86"/>
      <c r="C62" s="87"/>
      <c r="D62" s="111">
        <v>1268148.35</v>
      </c>
      <c r="E62" s="111">
        <v>1268148.35</v>
      </c>
      <c r="F62" s="91"/>
      <c r="G62" s="91"/>
      <c r="H62" s="91"/>
      <c r="I62" s="91"/>
    </row>
    <row r="63" spans="1:9" s="92" customFormat="1" ht="16.5" customHeight="1">
      <c r="A63" s="93" t="s">
        <v>118</v>
      </c>
      <c r="B63" s="94"/>
      <c r="C63" s="95"/>
      <c r="D63" s="88">
        <v>30069.75</v>
      </c>
      <c r="E63" s="88">
        <v>30069.75</v>
      </c>
      <c r="F63" s="90"/>
      <c r="G63" s="91"/>
      <c r="H63" s="91"/>
      <c r="I63" s="91"/>
    </row>
    <row r="64" spans="1:9" s="92" customFormat="1" ht="16.5" customHeight="1">
      <c r="A64" s="93" t="s">
        <v>119</v>
      </c>
      <c r="B64" s="94"/>
      <c r="C64" s="95"/>
      <c r="D64" s="88">
        <v>84968.47</v>
      </c>
      <c r="E64" s="88">
        <v>84968.47</v>
      </c>
      <c r="F64" s="90"/>
      <c r="G64" s="90"/>
      <c r="H64" s="91"/>
      <c r="I64" s="91"/>
    </row>
    <row r="65" spans="1:9" s="92" customFormat="1" ht="16.5" customHeight="1">
      <c r="A65" s="93" t="s">
        <v>120</v>
      </c>
      <c r="B65" s="94"/>
      <c r="C65" s="95"/>
      <c r="D65" s="88">
        <v>294358.78</v>
      </c>
      <c r="E65" s="88">
        <v>294358.78</v>
      </c>
      <c r="F65" s="91"/>
      <c r="G65" s="91"/>
      <c r="H65" s="91"/>
      <c r="I65" s="91"/>
    </row>
    <row r="66" spans="1:9" s="145" customFormat="1" ht="16.5" customHeight="1">
      <c r="A66" s="98" t="s">
        <v>121</v>
      </c>
      <c r="B66" s="143"/>
      <c r="C66" s="95"/>
      <c r="D66" s="99">
        <v>20984</v>
      </c>
      <c r="E66" s="99">
        <v>20984</v>
      </c>
      <c r="F66" s="144"/>
      <c r="G66" s="144"/>
      <c r="H66" s="144"/>
      <c r="I66" s="144"/>
    </row>
    <row r="67" spans="1:9" s="145" customFormat="1" ht="16.5" customHeight="1">
      <c r="A67" s="98" t="s">
        <v>122</v>
      </c>
      <c r="B67" s="143"/>
      <c r="C67" s="95"/>
      <c r="D67" s="99">
        <v>64312.5</v>
      </c>
      <c r="E67" s="99">
        <v>64312.5</v>
      </c>
      <c r="F67" s="144"/>
      <c r="G67" s="144"/>
      <c r="H67" s="144"/>
      <c r="I67" s="144"/>
    </row>
    <row r="68" spans="1:9" s="145" customFormat="1" ht="16.5" customHeight="1">
      <c r="A68" s="98" t="s">
        <v>123</v>
      </c>
      <c r="B68" s="143"/>
      <c r="C68" s="95"/>
      <c r="D68" s="99">
        <v>7500</v>
      </c>
      <c r="E68" s="99">
        <v>7500</v>
      </c>
      <c r="F68" s="144"/>
      <c r="G68" s="144"/>
      <c r="H68" s="144"/>
      <c r="I68" s="144"/>
    </row>
    <row r="69" spans="1:9" s="92" customFormat="1" ht="13.5" customHeight="1">
      <c r="A69" s="93" t="s">
        <v>124</v>
      </c>
      <c r="B69" s="94"/>
      <c r="C69" s="95"/>
      <c r="D69" s="88">
        <v>15494</v>
      </c>
      <c r="E69" s="88">
        <v>15494</v>
      </c>
      <c r="F69" s="91"/>
      <c r="G69" s="91"/>
      <c r="H69" s="91"/>
      <c r="I69" s="91"/>
    </row>
    <row r="70" spans="1:9" s="92" customFormat="1" ht="25.5" customHeight="1">
      <c r="A70" s="93" t="s">
        <v>125</v>
      </c>
      <c r="B70" s="94"/>
      <c r="C70" s="95"/>
      <c r="D70" s="88">
        <v>13835.53</v>
      </c>
      <c r="E70" s="88">
        <v>13835.53</v>
      </c>
      <c r="F70" s="91"/>
      <c r="G70" s="91"/>
      <c r="H70" s="91"/>
      <c r="I70" s="91"/>
    </row>
    <row r="71" spans="1:9" s="92" customFormat="1" ht="16.5" customHeight="1">
      <c r="A71" s="93" t="s">
        <v>126</v>
      </c>
      <c r="B71" s="94"/>
      <c r="C71" s="95"/>
      <c r="D71" s="88">
        <v>14860</v>
      </c>
      <c r="E71" s="88">
        <v>14860</v>
      </c>
      <c r="F71" s="91"/>
      <c r="G71" s="91"/>
      <c r="H71" s="91"/>
      <c r="I71" s="91"/>
    </row>
    <row r="72" spans="1:9" s="92" customFormat="1" ht="16.5" customHeight="1">
      <c r="A72" s="93" t="s">
        <v>126</v>
      </c>
      <c r="B72" s="94"/>
      <c r="C72" s="95"/>
      <c r="D72" s="88">
        <v>36670</v>
      </c>
      <c r="E72" s="88">
        <v>36670</v>
      </c>
      <c r="F72" s="91"/>
      <c r="G72" s="91"/>
      <c r="H72" s="91"/>
      <c r="I72" s="91"/>
    </row>
    <row r="73" spans="1:9" s="92" customFormat="1" ht="16.5" customHeight="1">
      <c r="A73" s="93" t="s">
        <v>127</v>
      </c>
      <c r="B73" s="94"/>
      <c r="C73" s="95"/>
      <c r="D73" s="88">
        <v>13530</v>
      </c>
      <c r="E73" s="88">
        <v>13530</v>
      </c>
      <c r="F73" s="91"/>
      <c r="G73" s="91"/>
      <c r="H73" s="91"/>
      <c r="I73" s="91"/>
    </row>
    <row r="74" spans="1:9" s="92" customFormat="1" ht="16.5" customHeight="1">
      <c r="A74" s="93" t="s">
        <v>73</v>
      </c>
      <c r="B74" s="100" t="s">
        <v>128</v>
      </c>
      <c r="C74" s="105">
        <v>1.3705</v>
      </c>
      <c r="D74" s="88">
        <v>92200</v>
      </c>
      <c r="E74" s="88">
        <v>92200</v>
      </c>
      <c r="F74" s="91"/>
      <c r="G74" s="91"/>
      <c r="H74" s="91"/>
      <c r="I74" s="91"/>
    </row>
    <row r="75" spans="1:9" s="92" customFormat="1" ht="16.5" customHeight="1">
      <c r="A75" s="103" t="s">
        <v>73</v>
      </c>
      <c r="B75" s="104" t="s">
        <v>129</v>
      </c>
      <c r="C75" s="105"/>
      <c r="D75" s="118">
        <v>474100</v>
      </c>
      <c r="E75" s="118">
        <v>474100</v>
      </c>
      <c r="F75" s="91"/>
      <c r="G75" s="91"/>
      <c r="H75" s="91"/>
      <c r="I75" s="91"/>
    </row>
    <row r="76" spans="1:9" s="92" customFormat="1" ht="18" customHeight="1">
      <c r="A76" s="85" t="s">
        <v>130</v>
      </c>
      <c r="B76" s="104" t="s">
        <v>109</v>
      </c>
      <c r="C76" s="146"/>
      <c r="D76" s="96">
        <v>1363508.13</v>
      </c>
      <c r="E76" s="111">
        <v>1363508.13</v>
      </c>
      <c r="F76" s="91"/>
      <c r="G76" s="91"/>
      <c r="H76" s="91"/>
      <c r="I76" s="91"/>
    </row>
    <row r="77" spans="1:9" s="92" customFormat="1" ht="18" customHeight="1">
      <c r="A77" s="93" t="s">
        <v>131</v>
      </c>
      <c r="B77" s="104"/>
      <c r="C77" s="146"/>
      <c r="D77" s="96">
        <v>48572.5</v>
      </c>
      <c r="E77" s="88">
        <v>48572.5</v>
      </c>
      <c r="F77" s="91"/>
      <c r="G77" s="91"/>
      <c r="H77" s="91"/>
      <c r="I77" s="91"/>
    </row>
    <row r="78" spans="1:9" s="92" customFormat="1" ht="18" customHeight="1">
      <c r="A78" s="93" t="s">
        <v>132</v>
      </c>
      <c r="B78" s="104"/>
      <c r="C78" s="146"/>
      <c r="D78" s="96">
        <v>11980.4</v>
      </c>
      <c r="E78" s="88">
        <v>11980.4</v>
      </c>
      <c r="F78" s="91"/>
      <c r="G78" s="91"/>
      <c r="H78" s="91"/>
      <c r="I78" s="91"/>
    </row>
    <row r="79" spans="1:9" s="92" customFormat="1" ht="18" customHeight="1">
      <c r="A79" s="103" t="s">
        <v>133</v>
      </c>
      <c r="B79" s="104"/>
      <c r="C79" s="146"/>
      <c r="D79" s="147">
        <v>610000</v>
      </c>
      <c r="E79" s="118">
        <v>610000</v>
      </c>
      <c r="F79" s="91"/>
      <c r="G79" s="91"/>
      <c r="H79" s="91"/>
      <c r="I79" s="91"/>
    </row>
    <row r="80" spans="1:9" s="92" customFormat="1" ht="24.75" customHeight="1">
      <c r="A80" s="148" t="s">
        <v>134</v>
      </c>
      <c r="B80" s="149"/>
      <c r="C80" s="150"/>
      <c r="D80" s="151">
        <v>122330</v>
      </c>
      <c r="E80" s="88">
        <v>122330</v>
      </c>
      <c r="F80" s="152"/>
      <c r="G80" s="91"/>
      <c r="H80" s="91"/>
      <c r="I80" s="91"/>
    </row>
    <row r="81" spans="1:9" s="92" customFormat="1" ht="26.25" customHeight="1">
      <c r="A81" s="85" t="s">
        <v>135</v>
      </c>
      <c r="B81" s="86"/>
      <c r="C81" s="87"/>
      <c r="D81" s="111">
        <v>273845.02</v>
      </c>
      <c r="E81" s="111">
        <v>273845.02</v>
      </c>
      <c r="F81" s="91"/>
      <c r="G81" s="91"/>
      <c r="H81" s="91"/>
      <c r="I81" s="91"/>
    </row>
    <row r="82" spans="1:9" s="92" customFormat="1" ht="15" customHeight="1">
      <c r="A82" s="93" t="s">
        <v>73</v>
      </c>
      <c r="B82" s="100" t="s">
        <v>136</v>
      </c>
      <c r="C82" s="105">
        <v>0.1217</v>
      </c>
      <c r="D82" s="88">
        <v>49300</v>
      </c>
      <c r="E82" s="88">
        <v>49300</v>
      </c>
      <c r="F82" s="91"/>
      <c r="G82" s="91"/>
      <c r="H82" s="91"/>
      <c r="I82" s="91"/>
    </row>
    <row r="83" spans="1:9" s="92" customFormat="1" ht="15" customHeight="1">
      <c r="A83" s="103" t="s">
        <v>73</v>
      </c>
      <c r="B83" s="104" t="s">
        <v>137</v>
      </c>
      <c r="C83" s="105"/>
      <c r="D83" s="118">
        <v>1400</v>
      </c>
      <c r="E83" s="88">
        <v>1400</v>
      </c>
      <c r="F83" s="91"/>
      <c r="G83" s="91"/>
      <c r="H83" s="91"/>
      <c r="I83" s="91"/>
    </row>
    <row r="84" spans="1:9" s="126" customFormat="1" ht="22.5" customHeight="1">
      <c r="A84" s="120" t="s">
        <v>97</v>
      </c>
      <c r="B84" s="153"/>
      <c r="C84" s="154">
        <f>SUM(C46:C83)+C44</f>
        <v>3.2285000000000004</v>
      </c>
      <c r="D84" s="155">
        <f>SUM(D46:D83)+D44</f>
        <v>37589398.269999996</v>
      </c>
      <c r="E84" s="155">
        <f>SUM(E46:E83)+E44</f>
        <v>37589398.269999996</v>
      </c>
      <c r="F84" s="125"/>
      <c r="G84" s="125"/>
      <c r="H84" s="125"/>
      <c r="I84" s="125"/>
    </row>
    <row r="85" spans="1:9" s="92" customFormat="1" ht="23.25" customHeight="1">
      <c r="A85" s="156" t="s">
        <v>98</v>
      </c>
      <c r="B85" s="133"/>
      <c r="C85" s="157">
        <v>3.2285</v>
      </c>
      <c r="D85" s="158">
        <v>37589398.27</v>
      </c>
      <c r="E85" s="158">
        <v>37589398.27</v>
      </c>
      <c r="F85" s="91"/>
      <c r="G85" s="91"/>
      <c r="H85" s="91"/>
      <c r="I85" s="91"/>
    </row>
    <row r="86" spans="1:9" s="92" customFormat="1" ht="30" customHeight="1">
      <c r="A86" s="85" t="s">
        <v>138</v>
      </c>
      <c r="B86" s="159"/>
      <c r="C86" s="141"/>
      <c r="D86" s="88">
        <v>210485.28</v>
      </c>
      <c r="E86" s="89">
        <v>210485.28</v>
      </c>
      <c r="F86" s="91"/>
      <c r="G86" s="91"/>
      <c r="H86" s="91"/>
      <c r="I86" s="91"/>
    </row>
    <row r="87" spans="1:9" s="92" customFormat="1" ht="18" customHeight="1">
      <c r="A87" s="93" t="s">
        <v>139</v>
      </c>
      <c r="B87" s="159"/>
      <c r="C87" s="141"/>
      <c r="D87" s="88">
        <v>51253.08</v>
      </c>
      <c r="E87" s="96">
        <v>51253.08</v>
      </c>
      <c r="F87" s="91"/>
      <c r="G87" s="91"/>
      <c r="H87" s="91"/>
      <c r="I87" s="91"/>
    </row>
    <row r="88" spans="1:9" s="92" customFormat="1" ht="18" customHeight="1">
      <c r="A88" s="93" t="s">
        <v>140</v>
      </c>
      <c r="B88" s="159"/>
      <c r="C88" s="141"/>
      <c r="D88" s="88">
        <v>29036</v>
      </c>
      <c r="E88" s="96">
        <v>29036</v>
      </c>
      <c r="F88" s="91"/>
      <c r="G88" s="91"/>
      <c r="H88" s="91"/>
      <c r="I88" s="91"/>
    </row>
    <row r="89" spans="1:9" s="92" customFormat="1" ht="18" customHeight="1">
      <c r="A89" s="160" t="s">
        <v>141</v>
      </c>
      <c r="B89" s="159"/>
      <c r="C89" s="141"/>
      <c r="D89" s="88">
        <v>6107.35</v>
      </c>
      <c r="E89" s="96">
        <v>6107.35</v>
      </c>
      <c r="F89" s="91"/>
      <c r="G89" s="91"/>
      <c r="H89" s="91"/>
      <c r="I89" s="91"/>
    </row>
    <row r="90" spans="1:9" s="92" customFormat="1" ht="18" customHeight="1">
      <c r="A90" s="93" t="s">
        <v>142</v>
      </c>
      <c r="B90" s="159"/>
      <c r="C90" s="141"/>
      <c r="D90" s="88">
        <v>24321.25</v>
      </c>
      <c r="E90" s="96">
        <v>24321.25</v>
      </c>
      <c r="F90" s="91"/>
      <c r="G90" s="91"/>
      <c r="H90" s="91"/>
      <c r="I90" s="91"/>
    </row>
    <row r="91" spans="1:9" s="92" customFormat="1" ht="18" customHeight="1">
      <c r="A91" s="93" t="s">
        <v>143</v>
      </c>
      <c r="B91" s="159"/>
      <c r="C91" s="141"/>
      <c r="D91" s="88">
        <v>11814.71</v>
      </c>
      <c r="E91" s="96">
        <v>11814.71</v>
      </c>
      <c r="F91" s="91"/>
      <c r="G91" s="91"/>
      <c r="H91" s="91"/>
      <c r="I91" s="91"/>
    </row>
    <row r="92" spans="1:9" s="92" customFormat="1" ht="18" customHeight="1">
      <c r="A92" s="93" t="s">
        <v>144</v>
      </c>
      <c r="B92" s="159"/>
      <c r="C92" s="141"/>
      <c r="D92" s="88">
        <v>194622.22</v>
      </c>
      <c r="E92" s="96">
        <v>194622.22</v>
      </c>
      <c r="F92" s="91"/>
      <c r="G92" s="91"/>
      <c r="H92" s="91"/>
      <c r="I92" s="91"/>
    </row>
    <row r="93" spans="1:9" s="92" customFormat="1" ht="18" customHeight="1">
      <c r="A93" s="93" t="s">
        <v>145</v>
      </c>
      <c r="B93" s="159"/>
      <c r="C93" s="141"/>
      <c r="D93" s="88">
        <v>30058.1</v>
      </c>
      <c r="E93" s="96">
        <v>30058.1</v>
      </c>
      <c r="F93" s="91"/>
      <c r="G93" s="91"/>
      <c r="H93" s="91"/>
      <c r="I93" s="91"/>
    </row>
    <row r="94" spans="1:9" s="92" customFormat="1" ht="18" customHeight="1">
      <c r="A94" s="93" t="s">
        <v>146</v>
      </c>
      <c r="B94" s="159"/>
      <c r="C94" s="141"/>
      <c r="D94" s="88">
        <v>50801.28</v>
      </c>
      <c r="E94" s="96">
        <v>50801.28</v>
      </c>
      <c r="F94" s="91"/>
      <c r="G94" s="91"/>
      <c r="H94" s="91"/>
      <c r="I94" s="91"/>
    </row>
    <row r="95" spans="1:9" s="92" customFormat="1" ht="18" customHeight="1">
      <c r="A95" s="93" t="s">
        <v>147</v>
      </c>
      <c r="B95" s="159"/>
      <c r="C95" s="141"/>
      <c r="D95" s="88">
        <v>44669.93</v>
      </c>
      <c r="E95" s="96">
        <v>44669.93</v>
      </c>
      <c r="F95" s="91"/>
      <c r="G95" s="91"/>
      <c r="H95" s="91"/>
      <c r="I95" s="91"/>
    </row>
    <row r="96" spans="1:9" s="92" customFormat="1" ht="18" customHeight="1">
      <c r="A96" s="160" t="s">
        <v>148</v>
      </c>
      <c r="B96" s="159"/>
      <c r="C96" s="141"/>
      <c r="D96" s="88">
        <v>31973.76</v>
      </c>
      <c r="E96" s="96">
        <v>31973.76</v>
      </c>
      <c r="F96" s="91"/>
      <c r="G96" s="91"/>
      <c r="H96" s="91"/>
      <c r="I96" s="91"/>
    </row>
    <row r="97" spans="1:9" s="92" customFormat="1" ht="18" customHeight="1">
      <c r="A97" s="140" t="s">
        <v>149</v>
      </c>
      <c r="B97" s="159"/>
      <c r="C97" s="141"/>
      <c r="D97" s="108">
        <v>49825.24</v>
      </c>
      <c r="E97" s="106">
        <v>49825.24</v>
      </c>
      <c r="F97" s="91"/>
      <c r="G97" s="91"/>
      <c r="H97" s="91"/>
      <c r="I97" s="91"/>
    </row>
    <row r="98" spans="1:9" s="145" customFormat="1" ht="18" customHeight="1">
      <c r="A98" s="161" t="s">
        <v>150</v>
      </c>
      <c r="B98" s="100" t="s">
        <v>109</v>
      </c>
      <c r="C98" s="162"/>
      <c r="D98" s="163">
        <v>224318.83</v>
      </c>
      <c r="E98" s="99">
        <v>224318.83</v>
      </c>
      <c r="F98" s="144"/>
      <c r="G98" s="144"/>
      <c r="H98" s="144"/>
      <c r="I98" s="144"/>
    </row>
    <row r="99" spans="1:9" s="92" customFormat="1" ht="18" customHeight="1">
      <c r="A99" s="93" t="s">
        <v>151</v>
      </c>
      <c r="B99" s="100"/>
      <c r="C99" s="162"/>
      <c r="D99" s="96">
        <v>12289.46</v>
      </c>
      <c r="E99" s="88">
        <v>12289.46</v>
      </c>
      <c r="F99" s="91"/>
      <c r="G99" s="91"/>
      <c r="H99" s="91"/>
      <c r="I99" s="91"/>
    </row>
    <row r="100" spans="1:9" s="92" customFormat="1" ht="18" customHeight="1">
      <c r="A100" s="93" t="s">
        <v>152</v>
      </c>
      <c r="B100" s="100"/>
      <c r="C100" s="162"/>
      <c r="D100" s="96">
        <v>50586</v>
      </c>
      <c r="E100" s="88">
        <v>50586</v>
      </c>
      <c r="F100" s="91"/>
      <c r="G100" s="91"/>
      <c r="H100" s="91"/>
      <c r="I100" s="91"/>
    </row>
    <row r="101" spans="1:9" s="92" customFormat="1" ht="18" customHeight="1">
      <c r="A101" s="103" t="s">
        <v>153</v>
      </c>
      <c r="B101" s="100"/>
      <c r="C101" s="162"/>
      <c r="D101" s="96">
        <v>39629.53</v>
      </c>
      <c r="E101" s="118">
        <v>39629.53</v>
      </c>
      <c r="F101" s="91"/>
      <c r="G101" s="91"/>
      <c r="H101" s="91"/>
      <c r="I101" s="91"/>
    </row>
    <row r="102" spans="1:9" s="92" customFormat="1" ht="18" customHeight="1">
      <c r="A102" s="164" t="s">
        <v>154</v>
      </c>
      <c r="B102" s="133" t="s">
        <v>109</v>
      </c>
      <c r="C102" s="165"/>
      <c r="D102" s="89">
        <v>3900.15</v>
      </c>
      <c r="E102" s="88">
        <v>3900.15</v>
      </c>
      <c r="F102" s="91"/>
      <c r="G102" s="91"/>
      <c r="H102" s="91"/>
      <c r="I102" s="91"/>
    </row>
    <row r="103" spans="1:9" s="92" customFormat="1" ht="18" customHeight="1">
      <c r="A103" s="93" t="s">
        <v>155</v>
      </c>
      <c r="B103" s="133"/>
      <c r="C103" s="165"/>
      <c r="D103" s="96">
        <v>4999.56</v>
      </c>
      <c r="E103" s="88">
        <v>4999.56</v>
      </c>
      <c r="F103" s="91"/>
      <c r="G103" s="91"/>
      <c r="H103" s="91"/>
      <c r="I103" s="91"/>
    </row>
    <row r="104" spans="1:9" s="92" customFormat="1" ht="18" customHeight="1">
      <c r="A104" s="93" t="s">
        <v>156</v>
      </c>
      <c r="B104" s="133"/>
      <c r="C104" s="165"/>
      <c r="D104" s="96">
        <v>4801.92</v>
      </c>
      <c r="E104" s="88">
        <v>4801.92</v>
      </c>
      <c r="F104" s="91"/>
      <c r="G104" s="91"/>
      <c r="H104" s="91"/>
      <c r="I104" s="91"/>
    </row>
    <row r="105" spans="1:9" s="92" customFormat="1" ht="18" customHeight="1">
      <c r="A105" s="103" t="s">
        <v>157</v>
      </c>
      <c r="B105" s="133"/>
      <c r="C105" s="165"/>
      <c r="D105" s="96">
        <v>4424.88</v>
      </c>
      <c r="E105" s="88">
        <v>4424.88</v>
      </c>
      <c r="F105" s="91"/>
      <c r="G105" s="91"/>
      <c r="H105" s="91"/>
      <c r="I105" s="91"/>
    </row>
    <row r="106" spans="1:8" ht="18" customHeight="1">
      <c r="A106" s="85" t="s">
        <v>158</v>
      </c>
      <c r="B106" s="133" t="s">
        <v>159</v>
      </c>
      <c r="C106" s="165"/>
      <c r="D106" s="89">
        <v>5569.56</v>
      </c>
      <c r="E106" s="89">
        <v>5569.56</v>
      </c>
      <c r="H106" s="166"/>
    </row>
    <row r="107" spans="1:5" ht="18" customHeight="1">
      <c r="A107" s="93" t="s">
        <v>160</v>
      </c>
      <c r="B107" s="133"/>
      <c r="C107" s="165"/>
      <c r="D107" s="96">
        <v>5569</v>
      </c>
      <c r="E107" s="96">
        <v>5569</v>
      </c>
    </row>
    <row r="108" spans="1:9" s="92" customFormat="1" ht="18" customHeight="1">
      <c r="A108" s="93" t="s">
        <v>161</v>
      </c>
      <c r="B108" s="133"/>
      <c r="C108" s="165"/>
      <c r="D108" s="96">
        <v>5569</v>
      </c>
      <c r="E108" s="96">
        <v>5569</v>
      </c>
      <c r="F108" s="91"/>
      <c r="G108" s="91"/>
      <c r="H108" s="91"/>
      <c r="I108" s="91"/>
    </row>
    <row r="109" spans="1:5" ht="18" customHeight="1">
      <c r="A109" s="93" t="s">
        <v>162</v>
      </c>
      <c r="B109" s="133"/>
      <c r="C109" s="165"/>
      <c r="D109" s="96">
        <v>4552.43</v>
      </c>
      <c r="E109" s="96">
        <v>4552.43</v>
      </c>
    </row>
    <row r="110" spans="1:9" s="92" customFormat="1" ht="18" customHeight="1">
      <c r="A110" s="93" t="s">
        <v>163</v>
      </c>
      <c r="B110" s="133"/>
      <c r="C110" s="165"/>
      <c r="D110" s="96">
        <v>8730.04</v>
      </c>
      <c r="E110" s="96">
        <v>8730.04</v>
      </c>
      <c r="F110" s="91"/>
      <c r="G110" s="91"/>
      <c r="H110" s="91"/>
      <c r="I110" s="91"/>
    </row>
    <row r="111" spans="1:5" ht="18" customHeight="1">
      <c r="A111" s="93" t="s">
        <v>164</v>
      </c>
      <c r="B111" s="133"/>
      <c r="C111" s="165"/>
      <c r="D111" s="96">
        <v>5368.31</v>
      </c>
      <c r="E111" s="96">
        <v>5368.31</v>
      </c>
    </row>
    <row r="112" spans="1:5" ht="18" customHeight="1">
      <c r="A112" s="93" t="s">
        <v>165</v>
      </c>
      <c r="B112" s="133"/>
      <c r="C112" s="165"/>
      <c r="D112" s="96">
        <v>9171.81</v>
      </c>
      <c r="E112" s="96">
        <v>9171.81</v>
      </c>
    </row>
    <row r="113" spans="1:5" ht="18" customHeight="1">
      <c r="A113" s="93" t="s">
        <v>165</v>
      </c>
      <c r="B113" s="133"/>
      <c r="C113" s="165"/>
      <c r="D113" s="96">
        <v>9774.08</v>
      </c>
      <c r="E113" s="96">
        <v>9774.08</v>
      </c>
    </row>
    <row r="114" spans="1:5" ht="18" customHeight="1">
      <c r="A114" s="93" t="s">
        <v>166</v>
      </c>
      <c r="B114" s="133"/>
      <c r="C114" s="165"/>
      <c r="D114" s="96">
        <v>4969.2</v>
      </c>
      <c r="E114" s="96">
        <v>4969.2</v>
      </c>
    </row>
    <row r="115" spans="1:6" ht="18" customHeight="1">
      <c r="A115" s="93" t="s">
        <v>167</v>
      </c>
      <c r="B115" s="133"/>
      <c r="C115" s="165"/>
      <c r="D115" s="96">
        <v>4969.2</v>
      </c>
      <c r="E115" s="96">
        <v>4969.2</v>
      </c>
      <c r="F115" s="166"/>
    </row>
    <row r="116" spans="1:5" ht="18" customHeight="1">
      <c r="A116" s="93" t="s">
        <v>162</v>
      </c>
      <c r="B116" s="133"/>
      <c r="C116" s="165"/>
      <c r="D116" s="96">
        <v>4969.2</v>
      </c>
      <c r="E116" s="96">
        <v>4969.2</v>
      </c>
    </row>
    <row r="117" spans="1:5" ht="18" customHeight="1">
      <c r="A117" s="93" t="s">
        <v>165</v>
      </c>
      <c r="B117" s="133"/>
      <c r="C117" s="165"/>
      <c r="D117" s="96">
        <v>5092.2</v>
      </c>
      <c r="E117" s="96">
        <v>5092.2</v>
      </c>
    </row>
    <row r="118" spans="1:5" ht="18" customHeight="1">
      <c r="A118" s="93" t="s">
        <v>168</v>
      </c>
      <c r="B118" s="133"/>
      <c r="C118" s="165"/>
      <c r="D118" s="96">
        <v>5092.2</v>
      </c>
      <c r="E118" s="96">
        <v>5092.2</v>
      </c>
    </row>
    <row r="119" spans="1:5" ht="18" customHeight="1">
      <c r="A119" s="93" t="s">
        <v>166</v>
      </c>
      <c r="B119" s="133"/>
      <c r="C119" s="165"/>
      <c r="D119" s="96">
        <v>5092.2</v>
      </c>
      <c r="E119" s="96">
        <v>5092.2</v>
      </c>
    </row>
    <row r="120" spans="1:9" s="92" customFormat="1" ht="18" customHeight="1">
      <c r="A120" s="140" t="s">
        <v>169</v>
      </c>
      <c r="B120" s="133"/>
      <c r="C120" s="165"/>
      <c r="D120" s="106">
        <v>6143.31</v>
      </c>
      <c r="E120" s="106">
        <v>6143.31</v>
      </c>
      <c r="F120" s="91"/>
      <c r="G120" s="91"/>
      <c r="H120" s="91"/>
      <c r="I120" s="91"/>
    </row>
    <row r="121" spans="1:9" s="92" customFormat="1" ht="37.5" customHeight="1">
      <c r="A121" s="148" t="s">
        <v>170</v>
      </c>
      <c r="B121" s="104" t="s">
        <v>159</v>
      </c>
      <c r="C121" s="167"/>
      <c r="D121" s="147">
        <v>764950.78</v>
      </c>
      <c r="E121" s="118">
        <v>764950.78</v>
      </c>
      <c r="F121" s="91"/>
      <c r="G121" s="91"/>
      <c r="H121" s="91"/>
      <c r="I121" s="91"/>
    </row>
    <row r="122" spans="1:9" s="145" customFormat="1" ht="31.5" customHeight="1">
      <c r="A122" s="168" t="s">
        <v>171</v>
      </c>
      <c r="B122" s="169"/>
      <c r="C122" s="170"/>
      <c r="D122" s="171">
        <v>101019.25</v>
      </c>
      <c r="E122" s="171">
        <v>101019.25</v>
      </c>
      <c r="F122" s="144"/>
      <c r="G122" s="144"/>
      <c r="H122" s="144"/>
      <c r="I122" s="144"/>
    </row>
    <row r="123" spans="1:9" s="92" customFormat="1" ht="22.5" customHeight="1">
      <c r="A123" s="148" t="s">
        <v>172</v>
      </c>
      <c r="B123" s="133" t="s">
        <v>173</v>
      </c>
      <c r="C123" s="172"/>
      <c r="D123" s="111">
        <v>204548.12</v>
      </c>
      <c r="E123" s="111">
        <v>204548.12</v>
      </c>
      <c r="F123" s="91"/>
      <c r="G123" s="91"/>
      <c r="H123" s="91"/>
      <c r="I123" s="91"/>
    </row>
    <row r="124" spans="1:9" s="126" customFormat="1" ht="22.5" customHeight="1">
      <c r="A124" s="120" t="s">
        <v>97</v>
      </c>
      <c r="B124" s="173"/>
      <c r="C124" s="174">
        <f>SUM(C86:C123)+C84</f>
        <v>3.2285000000000004</v>
      </c>
      <c r="D124" s="155">
        <f>SUM(D86:D123)+D84</f>
        <v>39830466.69</v>
      </c>
      <c r="E124" s="155">
        <f>SUM(E86:E123)+E84</f>
        <v>39830466.69</v>
      </c>
      <c r="F124" s="125"/>
      <c r="G124" s="125"/>
      <c r="H124" s="125"/>
      <c r="I124" s="125"/>
    </row>
    <row r="125" spans="1:9" s="92" customFormat="1" ht="22.5" customHeight="1">
      <c r="A125" s="156" t="s">
        <v>98</v>
      </c>
      <c r="B125" s="149"/>
      <c r="C125" s="175">
        <v>3.2285</v>
      </c>
      <c r="D125" s="158">
        <v>39830466.69</v>
      </c>
      <c r="E125" s="111">
        <v>39830466.69</v>
      </c>
      <c r="F125" s="91"/>
      <c r="G125" s="91"/>
      <c r="H125" s="91"/>
      <c r="I125" s="91"/>
    </row>
    <row r="126" spans="1:5" ht="29.25" customHeight="1">
      <c r="A126" s="85" t="s">
        <v>174</v>
      </c>
      <c r="B126" s="149" t="s">
        <v>109</v>
      </c>
      <c r="C126" s="138"/>
      <c r="D126" s="176"/>
      <c r="E126" s="177"/>
    </row>
    <row r="127" spans="1:9" s="92" customFormat="1" ht="18" customHeight="1">
      <c r="A127" s="93" t="s">
        <v>175</v>
      </c>
      <c r="B127" s="149"/>
      <c r="C127" s="138"/>
      <c r="D127" s="96">
        <v>16778.66</v>
      </c>
      <c r="E127" s="88">
        <v>16778.66</v>
      </c>
      <c r="F127" s="91"/>
      <c r="G127" s="91"/>
      <c r="H127" s="91"/>
      <c r="I127" s="91"/>
    </row>
    <row r="128" spans="1:9" s="92" customFormat="1" ht="18" customHeight="1">
      <c r="A128" s="93" t="s">
        <v>176</v>
      </c>
      <c r="B128" s="149"/>
      <c r="C128" s="138"/>
      <c r="D128" s="96">
        <v>25589.5</v>
      </c>
      <c r="E128" s="88">
        <v>25589.5</v>
      </c>
      <c r="F128" s="91"/>
      <c r="G128" s="91"/>
      <c r="H128" s="91"/>
      <c r="I128" s="91"/>
    </row>
    <row r="129" spans="1:9" s="92" customFormat="1" ht="18" customHeight="1">
      <c r="A129" s="93" t="s">
        <v>177</v>
      </c>
      <c r="B129" s="149"/>
      <c r="C129" s="138"/>
      <c r="D129" s="96">
        <v>18204</v>
      </c>
      <c r="E129" s="88">
        <v>18204</v>
      </c>
      <c r="F129" s="91"/>
      <c r="G129" s="91"/>
      <c r="H129" s="91"/>
      <c r="I129" s="91"/>
    </row>
    <row r="130" spans="1:9" s="92" customFormat="1" ht="18" customHeight="1">
      <c r="A130" s="93" t="s">
        <v>178</v>
      </c>
      <c r="B130" s="149"/>
      <c r="C130" s="138"/>
      <c r="D130" s="96">
        <v>4132.8</v>
      </c>
      <c r="E130" s="88">
        <v>4132.8</v>
      </c>
      <c r="F130" s="91"/>
      <c r="G130" s="91"/>
      <c r="H130" s="91"/>
      <c r="I130" s="91"/>
    </row>
    <row r="131" spans="1:5" ht="18" customHeight="1">
      <c r="A131" s="85" t="s">
        <v>179</v>
      </c>
      <c r="B131" s="149" t="s">
        <v>109</v>
      </c>
      <c r="C131" s="138"/>
      <c r="D131" s="178"/>
      <c r="E131" s="179"/>
    </row>
    <row r="132" spans="1:9" s="92" customFormat="1" ht="21.75" customHeight="1">
      <c r="A132" s="93" t="s">
        <v>180</v>
      </c>
      <c r="B132" s="149"/>
      <c r="C132" s="138"/>
      <c r="D132" s="96">
        <v>9052.4</v>
      </c>
      <c r="E132" s="88">
        <v>9052.4</v>
      </c>
      <c r="F132" s="91"/>
      <c r="G132" s="91"/>
      <c r="H132" s="91"/>
      <c r="I132" s="91"/>
    </row>
    <row r="133" spans="1:9" s="92" customFormat="1" ht="18" customHeight="1">
      <c r="A133" s="93" t="s">
        <v>181</v>
      </c>
      <c r="B133" s="149"/>
      <c r="C133" s="138"/>
      <c r="D133" s="96">
        <v>14181.7</v>
      </c>
      <c r="E133" s="88">
        <v>14181.7</v>
      </c>
      <c r="F133" s="91"/>
      <c r="G133" s="91"/>
      <c r="H133" s="91"/>
      <c r="I133" s="91"/>
    </row>
    <row r="134" spans="1:9" s="92" customFormat="1" ht="18" customHeight="1">
      <c r="A134" s="93" t="s">
        <v>182</v>
      </c>
      <c r="B134" s="149"/>
      <c r="C134" s="138"/>
      <c r="D134" s="96">
        <v>5694.9</v>
      </c>
      <c r="E134" s="88">
        <v>5694.9</v>
      </c>
      <c r="F134" s="91"/>
      <c r="G134" s="91"/>
      <c r="H134" s="91"/>
      <c r="I134" s="91"/>
    </row>
    <row r="135" spans="1:9" s="92" customFormat="1" ht="18" customHeight="1">
      <c r="A135" s="93" t="s">
        <v>183</v>
      </c>
      <c r="B135" s="149"/>
      <c r="C135" s="138"/>
      <c r="D135" s="96">
        <v>3462.36</v>
      </c>
      <c r="E135" s="88">
        <v>3462.36</v>
      </c>
      <c r="F135" s="91"/>
      <c r="G135" s="91"/>
      <c r="H135" s="91"/>
      <c r="I135" s="91"/>
    </row>
    <row r="136" spans="1:9" s="92" customFormat="1" ht="18" customHeight="1">
      <c r="A136" s="93" t="s">
        <v>183</v>
      </c>
      <c r="B136" s="149"/>
      <c r="C136" s="138"/>
      <c r="D136" s="96">
        <v>3489.2</v>
      </c>
      <c r="E136" s="88">
        <v>3489.2</v>
      </c>
      <c r="F136" s="91"/>
      <c r="G136" s="91"/>
      <c r="H136" s="91"/>
      <c r="I136" s="91"/>
    </row>
    <row r="137" spans="1:9" s="92" customFormat="1" ht="18" customHeight="1">
      <c r="A137" s="93" t="s">
        <v>184</v>
      </c>
      <c r="B137" s="149"/>
      <c r="C137" s="138"/>
      <c r="D137" s="96">
        <v>67100</v>
      </c>
      <c r="E137" s="88">
        <v>67100</v>
      </c>
      <c r="F137" s="91"/>
      <c r="G137" s="91"/>
      <c r="H137" s="91"/>
      <c r="I137" s="91"/>
    </row>
    <row r="138" spans="1:9" s="92" customFormat="1" ht="18" customHeight="1">
      <c r="A138" s="93" t="s">
        <v>185</v>
      </c>
      <c r="B138" s="149"/>
      <c r="C138" s="138"/>
      <c r="D138" s="96">
        <v>5928.47</v>
      </c>
      <c r="E138" s="88">
        <v>5928.47</v>
      </c>
      <c r="F138" s="91"/>
      <c r="G138" s="91"/>
      <c r="H138" s="91"/>
      <c r="I138" s="91"/>
    </row>
    <row r="139" spans="1:9" s="92" customFormat="1" ht="18" customHeight="1">
      <c r="A139" s="160" t="s">
        <v>186</v>
      </c>
      <c r="B139" s="149"/>
      <c r="C139" s="138"/>
      <c r="D139" s="96">
        <v>11000</v>
      </c>
      <c r="E139" s="88">
        <v>11000</v>
      </c>
      <c r="F139" s="91"/>
      <c r="G139" s="91"/>
      <c r="H139" s="91"/>
      <c r="I139" s="91"/>
    </row>
    <row r="140" spans="1:9" s="92" customFormat="1" ht="18" customHeight="1">
      <c r="A140" s="93" t="s">
        <v>187</v>
      </c>
      <c r="B140" s="149"/>
      <c r="C140" s="138"/>
      <c r="D140" s="96">
        <v>7686</v>
      </c>
      <c r="E140" s="88">
        <v>7686</v>
      </c>
      <c r="F140" s="91"/>
      <c r="G140" s="91"/>
      <c r="H140" s="91"/>
      <c r="I140" s="91"/>
    </row>
    <row r="141" spans="1:9" s="92" customFormat="1" ht="18" customHeight="1">
      <c r="A141" s="103" t="s">
        <v>188</v>
      </c>
      <c r="B141" s="149"/>
      <c r="C141" s="138"/>
      <c r="D141" s="147">
        <v>4087.55</v>
      </c>
      <c r="E141" s="88">
        <v>4087.55</v>
      </c>
      <c r="F141" s="91"/>
      <c r="G141" s="91"/>
      <c r="H141" s="91"/>
      <c r="I141" s="91"/>
    </row>
    <row r="142" spans="1:9" s="92" customFormat="1" ht="18" customHeight="1">
      <c r="A142" s="112" t="s">
        <v>189</v>
      </c>
      <c r="B142" s="133" t="s">
        <v>190</v>
      </c>
      <c r="C142" s="165"/>
      <c r="D142" s="111">
        <v>9898.49</v>
      </c>
      <c r="E142" s="89">
        <v>9898.49</v>
      </c>
      <c r="F142" s="91"/>
      <c r="G142" s="91"/>
      <c r="H142" s="91"/>
      <c r="I142" s="91"/>
    </row>
    <row r="143" spans="1:9" s="92" customFormat="1" ht="16.5" customHeight="1">
      <c r="A143" s="113" t="s">
        <v>191</v>
      </c>
      <c r="B143" s="133"/>
      <c r="C143" s="165"/>
      <c r="D143" s="88">
        <v>115228</v>
      </c>
      <c r="E143" s="96">
        <v>115228</v>
      </c>
      <c r="F143" s="91"/>
      <c r="G143" s="91"/>
      <c r="H143" s="91"/>
      <c r="I143" s="91"/>
    </row>
    <row r="144" spans="1:9" s="92" customFormat="1" ht="16.5" customHeight="1">
      <c r="A144" s="113" t="s">
        <v>192</v>
      </c>
      <c r="B144" s="133"/>
      <c r="C144" s="165"/>
      <c r="D144" s="88">
        <v>129511.3</v>
      </c>
      <c r="E144" s="96">
        <v>129511.3</v>
      </c>
      <c r="F144" s="91"/>
      <c r="G144" s="91"/>
      <c r="H144" s="91"/>
      <c r="I144" s="91"/>
    </row>
    <row r="145" spans="1:9" s="92" customFormat="1" ht="16.5" customHeight="1">
      <c r="A145" s="113" t="s">
        <v>193</v>
      </c>
      <c r="B145" s="133"/>
      <c r="C145" s="165"/>
      <c r="D145" s="88">
        <v>236766.86</v>
      </c>
      <c r="E145" s="96">
        <v>236766.86</v>
      </c>
      <c r="F145" s="91"/>
      <c r="G145" s="91"/>
      <c r="H145" s="91"/>
      <c r="I145" s="91"/>
    </row>
    <row r="146" spans="1:9" s="92" customFormat="1" ht="16.5" customHeight="1">
      <c r="A146" s="113" t="s">
        <v>194</v>
      </c>
      <c r="B146" s="133"/>
      <c r="C146" s="165"/>
      <c r="D146" s="88">
        <v>13214.5</v>
      </c>
      <c r="E146" s="96">
        <v>13214.5</v>
      </c>
      <c r="F146" s="91"/>
      <c r="G146" s="91"/>
      <c r="H146" s="91"/>
      <c r="I146" s="91"/>
    </row>
    <row r="147" spans="1:9" s="92" customFormat="1" ht="16.5" customHeight="1">
      <c r="A147" s="113" t="s">
        <v>195</v>
      </c>
      <c r="B147" s="133"/>
      <c r="C147" s="165"/>
      <c r="D147" s="88">
        <v>37031.7</v>
      </c>
      <c r="E147" s="96">
        <v>37031.7</v>
      </c>
      <c r="F147" s="91"/>
      <c r="G147" s="91"/>
      <c r="H147" s="91"/>
      <c r="I147" s="91"/>
    </row>
    <row r="148" spans="1:9" s="92" customFormat="1" ht="16.5" customHeight="1">
      <c r="A148" s="113" t="s">
        <v>196</v>
      </c>
      <c r="B148" s="133"/>
      <c r="C148" s="165"/>
      <c r="D148" s="88">
        <v>214494.72</v>
      </c>
      <c r="E148" s="96">
        <v>214494.72</v>
      </c>
      <c r="F148" s="91"/>
      <c r="G148" s="91"/>
      <c r="H148" s="91"/>
      <c r="I148" s="91"/>
    </row>
    <row r="149" spans="1:9" s="92" customFormat="1" ht="16.5" customHeight="1">
      <c r="A149" s="113" t="s">
        <v>197</v>
      </c>
      <c r="B149" s="133"/>
      <c r="C149" s="165"/>
      <c r="D149" s="88">
        <v>11050.82</v>
      </c>
      <c r="E149" s="96">
        <v>11050.82</v>
      </c>
      <c r="F149" s="91"/>
      <c r="G149" s="91"/>
      <c r="H149" s="91"/>
      <c r="I149" s="91"/>
    </row>
    <row r="150" spans="1:9" s="92" customFormat="1" ht="16.5" customHeight="1">
      <c r="A150" s="113" t="s">
        <v>198</v>
      </c>
      <c r="B150" s="133"/>
      <c r="C150" s="165"/>
      <c r="D150" s="88">
        <v>23983</v>
      </c>
      <c r="E150" s="96">
        <v>23983</v>
      </c>
      <c r="F150" s="91"/>
      <c r="G150" s="91"/>
      <c r="H150" s="91"/>
      <c r="I150" s="91"/>
    </row>
    <row r="151" spans="1:9" s="92" customFormat="1" ht="16.5" customHeight="1">
      <c r="A151" s="113" t="s">
        <v>199</v>
      </c>
      <c r="B151" s="133"/>
      <c r="C151" s="165"/>
      <c r="D151" s="88">
        <v>28397.13</v>
      </c>
      <c r="E151" s="96">
        <v>28397.13</v>
      </c>
      <c r="F151" s="91"/>
      <c r="G151" s="91"/>
      <c r="H151" s="91"/>
      <c r="I151" s="91"/>
    </row>
    <row r="152" spans="1:9" s="92" customFormat="1" ht="16.5" customHeight="1">
      <c r="A152" s="113" t="s">
        <v>200</v>
      </c>
      <c r="B152" s="133"/>
      <c r="C152" s="165"/>
      <c r="D152" s="88">
        <v>3660.73</v>
      </c>
      <c r="E152" s="96">
        <v>3660.73</v>
      </c>
      <c r="F152" s="91"/>
      <c r="G152" s="91"/>
      <c r="H152" s="91"/>
      <c r="I152" s="91"/>
    </row>
    <row r="153" spans="1:9" s="92" customFormat="1" ht="16.5" customHeight="1">
      <c r="A153" s="113" t="s">
        <v>201</v>
      </c>
      <c r="B153" s="133"/>
      <c r="C153" s="165"/>
      <c r="D153" s="88">
        <v>9149.87</v>
      </c>
      <c r="E153" s="96">
        <v>9149.87</v>
      </c>
      <c r="F153" s="91"/>
      <c r="G153" s="91"/>
      <c r="H153" s="91"/>
      <c r="I153" s="91"/>
    </row>
    <row r="154" spans="1:9" s="92" customFormat="1" ht="16.5" customHeight="1">
      <c r="A154" s="113" t="s">
        <v>202</v>
      </c>
      <c r="B154" s="133"/>
      <c r="C154" s="165"/>
      <c r="D154" s="88">
        <v>49693.41</v>
      </c>
      <c r="E154" s="96">
        <v>49693.41</v>
      </c>
      <c r="F154" s="91"/>
      <c r="G154" s="91"/>
      <c r="H154" s="91"/>
      <c r="I154" s="91"/>
    </row>
    <row r="155" spans="1:9" s="92" customFormat="1" ht="16.5" customHeight="1">
      <c r="A155" s="180" t="s">
        <v>203</v>
      </c>
      <c r="B155" s="133"/>
      <c r="C155" s="165"/>
      <c r="D155" s="88">
        <v>9730.03</v>
      </c>
      <c r="E155" s="96">
        <v>9730.03</v>
      </c>
      <c r="F155" s="91"/>
      <c r="G155" s="91"/>
      <c r="H155" s="91"/>
      <c r="I155" s="91"/>
    </row>
    <row r="156" spans="1:9" s="92" customFormat="1" ht="16.5" customHeight="1">
      <c r="A156" s="113" t="s">
        <v>204</v>
      </c>
      <c r="B156" s="133"/>
      <c r="C156" s="165"/>
      <c r="D156" s="88">
        <v>12722.12</v>
      </c>
      <c r="E156" s="96">
        <v>12722.12</v>
      </c>
      <c r="F156" s="91"/>
      <c r="G156" s="91"/>
      <c r="H156" s="91"/>
      <c r="I156" s="91"/>
    </row>
    <row r="157" spans="1:9" s="92" customFormat="1" ht="16.5" customHeight="1">
      <c r="A157" s="113" t="s">
        <v>205</v>
      </c>
      <c r="B157" s="133"/>
      <c r="C157" s="165"/>
      <c r="D157" s="88">
        <v>24454.63</v>
      </c>
      <c r="E157" s="96">
        <v>24454.63</v>
      </c>
      <c r="F157" s="91"/>
      <c r="G157" s="91"/>
      <c r="H157" s="91"/>
      <c r="I157" s="91"/>
    </row>
    <row r="158" spans="1:9" s="92" customFormat="1" ht="16.5" customHeight="1">
      <c r="A158" s="113" t="s">
        <v>206</v>
      </c>
      <c r="B158" s="133"/>
      <c r="C158" s="165"/>
      <c r="D158" s="88">
        <v>155072.14</v>
      </c>
      <c r="E158" s="96">
        <v>155072.14</v>
      </c>
      <c r="F158" s="91"/>
      <c r="G158" s="91"/>
      <c r="H158" s="91"/>
      <c r="I158" s="91"/>
    </row>
    <row r="159" spans="1:9" s="92" customFormat="1" ht="16.5" customHeight="1">
      <c r="A159" s="113" t="s">
        <v>207</v>
      </c>
      <c r="B159" s="133"/>
      <c r="C159" s="165"/>
      <c r="D159" s="88">
        <v>290014.5</v>
      </c>
      <c r="E159" s="96">
        <v>290014.5</v>
      </c>
      <c r="F159" s="91"/>
      <c r="G159" s="91"/>
      <c r="H159" s="91"/>
      <c r="I159" s="91"/>
    </row>
    <row r="160" spans="1:9" s="92" customFormat="1" ht="16.5" customHeight="1">
      <c r="A160" s="113" t="s">
        <v>208</v>
      </c>
      <c r="B160" s="133"/>
      <c r="C160" s="165"/>
      <c r="D160" s="88">
        <v>7256.57</v>
      </c>
      <c r="E160" s="96">
        <v>7256.57</v>
      </c>
      <c r="F160" s="91"/>
      <c r="G160" s="91"/>
      <c r="H160" s="91"/>
      <c r="I160" s="91"/>
    </row>
    <row r="161" spans="1:9" s="92" customFormat="1" ht="16.5" customHeight="1">
      <c r="A161" s="113" t="s">
        <v>209</v>
      </c>
      <c r="B161" s="133"/>
      <c r="C161" s="165"/>
      <c r="D161" s="88">
        <v>39606.88</v>
      </c>
      <c r="E161" s="96">
        <v>39606.88</v>
      </c>
      <c r="F161" s="91"/>
      <c r="G161" s="91"/>
      <c r="H161" s="91"/>
      <c r="I161" s="91"/>
    </row>
    <row r="162" spans="1:9" s="92" customFormat="1" ht="16.5" customHeight="1">
      <c r="A162" s="113" t="s">
        <v>210</v>
      </c>
      <c r="B162" s="133"/>
      <c r="C162" s="165"/>
      <c r="D162" s="88">
        <v>9273.17</v>
      </c>
      <c r="E162" s="96">
        <v>9273.17</v>
      </c>
      <c r="F162" s="91"/>
      <c r="G162" s="91"/>
      <c r="H162" s="91"/>
      <c r="I162" s="91"/>
    </row>
    <row r="163" spans="1:9" s="92" customFormat="1" ht="16.5" customHeight="1">
      <c r="A163" s="113" t="s">
        <v>211</v>
      </c>
      <c r="B163" s="133"/>
      <c r="C163" s="165"/>
      <c r="D163" s="88">
        <v>24947.62</v>
      </c>
      <c r="E163" s="96">
        <v>24947.62</v>
      </c>
      <c r="F163" s="91"/>
      <c r="G163" s="91"/>
      <c r="H163" s="91"/>
      <c r="I163" s="91"/>
    </row>
    <row r="164" spans="1:9" s="92" customFormat="1" ht="16.5" customHeight="1">
      <c r="A164" s="113" t="s">
        <v>212</v>
      </c>
      <c r="B164" s="133"/>
      <c r="C164" s="165"/>
      <c r="D164" s="88">
        <v>24995.88</v>
      </c>
      <c r="E164" s="96">
        <v>24995.88</v>
      </c>
      <c r="F164" s="91"/>
      <c r="G164" s="91"/>
      <c r="H164" s="91"/>
      <c r="I164" s="91"/>
    </row>
    <row r="165" spans="1:9" s="92" customFormat="1" ht="16.5" customHeight="1">
      <c r="A165" s="113" t="s">
        <v>213</v>
      </c>
      <c r="B165" s="133"/>
      <c r="C165" s="165"/>
      <c r="D165" s="88">
        <v>7777.06</v>
      </c>
      <c r="E165" s="96">
        <v>7777.06</v>
      </c>
      <c r="F165" s="91"/>
      <c r="G165" s="91"/>
      <c r="H165" s="91"/>
      <c r="I165" s="91"/>
    </row>
    <row r="166" spans="1:9" s="92" customFormat="1" ht="16.5" customHeight="1">
      <c r="A166" s="113" t="s">
        <v>214</v>
      </c>
      <c r="B166" s="133"/>
      <c r="C166" s="165"/>
      <c r="D166" s="88">
        <v>16500.12</v>
      </c>
      <c r="E166" s="147">
        <v>16500.12</v>
      </c>
      <c r="F166" s="91"/>
      <c r="G166" s="91"/>
      <c r="H166" s="91"/>
      <c r="I166" s="91"/>
    </row>
    <row r="167" spans="1:9" s="126" customFormat="1" ht="18" customHeight="1">
      <c r="A167" s="155" t="s">
        <v>97</v>
      </c>
      <c r="B167" s="181"/>
      <c r="C167" s="182">
        <f>SUM(C126:C166)+C124</f>
        <v>3.2285000000000004</v>
      </c>
      <c r="D167" s="155">
        <f>SUM(D126:D166)+D124</f>
        <v>41531285.48</v>
      </c>
      <c r="E167" s="155">
        <f>SUM(E126:E166)+E124</f>
        <v>41531285.48</v>
      </c>
      <c r="F167" s="125"/>
      <c r="G167" s="125"/>
      <c r="H167" s="125"/>
      <c r="I167" s="125"/>
    </row>
    <row r="168" spans="1:9" s="92" customFormat="1" ht="26.25" customHeight="1">
      <c r="A168" s="183" t="s">
        <v>98</v>
      </c>
      <c r="B168" s="149"/>
      <c r="C168" s="110">
        <v>3.2285</v>
      </c>
      <c r="D168" s="158">
        <v>41531285.48</v>
      </c>
      <c r="E168" s="158">
        <v>41531285.48</v>
      </c>
      <c r="F168" s="91"/>
      <c r="G168" s="91"/>
      <c r="H168" s="91"/>
      <c r="I168" s="91"/>
    </row>
    <row r="169" spans="1:9" s="92" customFormat="1" ht="25.5" customHeight="1">
      <c r="A169" s="184" t="s">
        <v>215</v>
      </c>
      <c r="B169" s="185"/>
      <c r="C169" s="138"/>
      <c r="D169" s="88">
        <v>19742.99</v>
      </c>
      <c r="E169" s="89">
        <v>19742.99</v>
      </c>
      <c r="F169" s="91"/>
      <c r="G169" s="91"/>
      <c r="H169" s="91"/>
      <c r="I169" s="91"/>
    </row>
    <row r="170" spans="1:9" s="92" customFormat="1" ht="18" customHeight="1">
      <c r="A170" s="113" t="s">
        <v>216</v>
      </c>
      <c r="B170" s="114"/>
      <c r="C170" s="115"/>
      <c r="D170" s="88">
        <v>33987.91</v>
      </c>
      <c r="E170" s="96">
        <v>33987.91</v>
      </c>
      <c r="F170" s="91"/>
      <c r="G170" s="91"/>
      <c r="H170" s="91"/>
      <c r="I170" s="91"/>
    </row>
    <row r="171" spans="1:9" s="92" customFormat="1" ht="18" customHeight="1">
      <c r="A171" s="113" t="s">
        <v>217</v>
      </c>
      <c r="B171" s="114"/>
      <c r="C171" s="115"/>
      <c r="D171" s="88">
        <v>39500.29</v>
      </c>
      <c r="E171" s="96">
        <v>39500.29</v>
      </c>
      <c r="F171" s="91"/>
      <c r="G171" s="91"/>
      <c r="H171" s="91"/>
      <c r="I171" s="91"/>
    </row>
    <row r="172" spans="1:9" s="92" customFormat="1" ht="18" customHeight="1">
      <c r="A172" s="113" t="s">
        <v>218</v>
      </c>
      <c r="B172" s="114"/>
      <c r="C172" s="115"/>
      <c r="D172" s="88">
        <v>15119.62</v>
      </c>
      <c r="E172" s="96">
        <v>15119.62</v>
      </c>
      <c r="F172" s="91"/>
      <c r="G172" s="91"/>
      <c r="H172" s="91"/>
      <c r="I172" s="91"/>
    </row>
    <row r="173" spans="1:9" s="92" customFormat="1" ht="18" customHeight="1">
      <c r="A173" s="113" t="s">
        <v>219</v>
      </c>
      <c r="B173" s="114"/>
      <c r="C173" s="115"/>
      <c r="D173" s="88">
        <v>10731.35</v>
      </c>
      <c r="E173" s="96">
        <v>10731.35</v>
      </c>
      <c r="F173" s="91"/>
      <c r="G173" s="91"/>
      <c r="H173" s="91"/>
      <c r="I173" s="91"/>
    </row>
    <row r="174" spans="1:9" s="92" customFormat="1" ht="18" customHeight="1">
      <c r="A174" s="113" t="s">
        <v>220</v>
      </c>
      <c r="B174" s="114"/>
      <c r="C174" s="115"/>
      <c r="D174" s="88">
        <v>9368.28</v>
      </c>
      <c r="E174" s="96">
        <v>9368.28</v>
      </c>
      <c r="F174" s="91"/>
      <c r="G174" s="91"/>
      <c r="H174" s="91"/>
      <c r="I174" s="91"/>
    </row>
    <row r="175" spans="1:9" s="92" customFormat="1" ht="18" customHeight="1">
      <c r="A175" s="113" t="s">
        <v>221</v>
      </c>
      <c r="B175" s="114"/>
      <c r="C175" s="115"/>
      <c r="D175" s="88">
        <v>12282.68</v>
      </c>
      <c r="E175" s="96">
        <v>12282.68</v>
      </c>
      <c r="F175" s="91"/>
      <c r="G175" s="91"/>
      <c r="H175" s="91"/>
      <c r="I175" s="91"/>
    </row>
    <row r="176" spans="1:9" s="92" customFormat="1" ht="18" customHeight="1">
      <c r="A176" s="113" t="s">
        <v>222</v>
      </c>
      <c r="B176" s="114"/>
      <c r="C176" s="115"/>
      <c r="D176" s="88">
        <v>21996.15</v>
      </c>
      <c r="E176" s="96">
        <v>21996.15</v>
      </c>
      <c r="F176" s="91"/>
      <c r="G176" s="91"/>
      <c r="H176" s="91"/>
      <c r="I176" s="91"/>
    </row>
    <row r="177" spans="1:9" s="92" customFormat="1" ht="18" customHeight="1">
      <c r="A177" s="113" t="s">
        <v>212</v>
      </c>
      <c r="B177" s="114"/>
      <c r="C177" s="115"/>
      <c r="D177" s="88">
        <v>21185.82</v>
      </c>
      <c r="E177" s="96">
        <v>21185.82</v>
      </c>
      <c r="F177" s="91"/>
      <c r="G177" s="91"/>
      <c r="H177" s="91"/>
      <c r="I177" s="91"/>
    </row>
    <row r="178" spans="1:9" s="92" customFormat="1" ht="18" customHeight="1">
      <c r="A178" s="113" t="s">
        <v>223</v>
      </c>
      <c r="B178" s="114"/>
      <c r="C178" s="115"/>
      <c r="D178" s="88">
        <v>4980.11</v>
      </c>
      <c r="E178" s="96">
        <v>4980.11</v>
      </c>
      <c r="F178" s="91"/>
      <c r="G178" s="91"/>
      <c r="H178" s="91"/>
      <c r="I178" s="91"/>
    </row>
    <row r="179" spans="1:9" s="92" customFormat="1" ht="18" customHeight="1">
      <c r="A179" s="113" t="s">
        <v>224</v>
      </c>
      <c r="B179" s="114"/>
      <c r="C179" s="115"/>
      <c r="D179" s="88">
        <v>107372.58</v>
      </c>
      <c r="E179" s="96">
        <v>107372.58</v>
      </c>
      <c r="F179" s="91"/>
      <c r="G179" s="91"/>
      <c r="H179" s="91"/>
      <c r="I179" s="91"/>
    </row>
    <row r="180" spans="1:9" s="92" customFormat="1" ht="18" customHeight="1">
      <c r="A180" s="113" t="s">
        <v>225</v>
      </c>
      <c r="B180" s="114"/>
      <c r="C180" s="115"/>
      <c r="D180" s="88">
        <v>16888.53</v>
      </c>
      <c r="E180" s="96">
        <v>16888.53</v>
      </c>
      <c r="F180" s="91"/>
      <c r="G180" s="91"/>
      <c r="H180" s="91"/>
      <c r="I180" s="91"/>
    </row>
    <row r="181" spans="1:9" s="92" customFormat="1" ht="18" customHeight="1">
      <c r="A181" s="113" t="s">
        <v>226</v>
      </c>
      <c r="B181" s="114"/>
      <c r="C181" s="115"/>
      <c r="D181" s="88">
        <v>6353.14</v>
      </c>
      <c r="E181" s="96">
        <v>6353.14</v>
      </c>
      <c r="F181" s="91"/>
      <c r="G181" s="91"/>
      <c r="H181" s="91"/>
      <c r="I181" s="91"/>
    </row>
    <row r="182" spans="1:5" ht="18" customHeight="1">
      <c r="A182" s="113" t="s">
        <v>227</v>
      </c>
      <c r="B182" s="114"/>
      <c r="C182" s="115"/>
      <c r="D182" s="88">
        <v>19882.79</v>
      </c>
      <c r="E182" s="96">
        <v>19882.79</v>
      </c>
    </row>
    <row r="183" spans="1:5" ht="18" customHeight="1">
      <c r="A183" s="113" t="s">
        <v>228</v>
      </c>
      <c r="B183" s="114"/>
      <c r="C183" s="115"/>
      <c r="D183" s="88">
        <v>279887.61</v>
      </c>
      <c r="E183" s="96">
        <v>279887.61</v>
      </c>
    </row>
    <row r="184" spans="1:5" ht="18" customHeight="1">
      <c r="A184" s="113" t="s">
        <v>228</v>
      </c>
      <c r="B184" s="114"/>
      <c r="C184" s="115"/>
      <c r="D184" s="88">
        <v>66178.86</v>
      </c>
      <c r="E184" s="96">
        <v>66178.86</v>
      </c>
    </row>
    <row r="185" spans="1:5" ht="18" customHeight="1">
      <c r="A185" s="113" t="s">
        <v>229</v>
      </c>
      <c r="B185" s="114"/>
      <c r="C185" s="115"/>
      <c r="D185" s="88">
        <v>141209.04</v>
      </c>
      <c r="E185" s="96">
        <v>141209.04</v>
      </c>
    </row>
    <row r="186" spans="1:5" ht="18" customHeight="1">
      <c r="A186" s="117" t="s">
        <v>230</v>
      </c>
      <c r="B186" s="159"/>
      <c r="C186" s="141"/>
      <c r="D186" s="118">
        <v>6141.14</v>
      </c>
      <c r="E186" s="147">
        <v>6141.14</v>
      </c>
    </row>
    <row r="187" spans="1:9" s="92" customFormat="1" ht="32.25" customHeight="1">
      <c r="A187" s="85" t="s">
        <v>231</v>
      </c>
      <c r="B187" s="100" t="s">
        <v>109</v>
      </c>
      <c r="C187" s="162"/>
      <c r="D187" s="89">
        <v>40769.44</v>
      </c>
      <c r="E187" s="88">
        <v>40769.44</v>
      </c>
      <c r="F187" s="91"/>
      <c r="G187" s="91"/>
      <c r="H187" s="91"/>
      <c r="I187" s="91"/>
    </row>
    <row r="188" spans="1:9" s="92" customFormat="1" ht="16.5" customHeight="1">
      <c r="A188" s="93" t="s">
        <v>232</v>
      </c>
      <c r="B188" s="100"/>
      <c r="C188" s="162"/>
      <c r="D188" s="96">
        <v>44019.42</v>
      </c>
      <c r="E188" s="88">
        <v>44019.42</v>
      </c>
      <c r="F188" s="91"/>
      <c r="G188" s="91"/>
      <c r="H188" s="91"/>
      <c r="I188" s="91"/>
    </row>
    <row r="189" spans="1:9" s="92" customFormat="1" ht="16.5" customHeight="1">
      <c r="A189" s="93" t="s">
        <v>233</v>
      </c>
      <c r="B189" s="100"/>
      <c r="C189" s="162"/>
      <c r="D189" s="96">
        <v>39040</v>
      </c>
      <c r="E189" s="88">
        <v>39040</v>
      </c>
      <c r="F189" s="91"/>
      <c r="G189" s="91"/>
      <c r="H189" s="91"/>
      <c r="I189" s="91"/>
    </row>
    <row r="190" spans="1:9" s="92" customFormat="1" ht="16.5" customHeight="1">
      <c r="A190" s="93" t="s">
        <v>234</v>
      </c>
      <c r="B190" s="100"/>
      <c r="C190" s="162"/>
      <c r="D190" s="96">
        <v>37820</v>
      </c>
      <c r="E190" s="88">
        <v>37820</v>
      </c>
      <c r="F190" s="91"/>
      <c r="G190" s="91"/>
      <c r="H190" s="91"/>
      <c r="I190" s="91"/>
    </row>
    <row r="191" spans="1:9" s="92" customFormat="1" ht="16.5" customHeight="1">
      <c r="A191" s="93" t="s">
        <v>235</v>
      </c>
      <c r="B191" s="100"/>
      <c r="C191" s="162"/>
      <c r="D191" s="96">
        <v>7711.57</v>
      </c>
      <c r="E191" s="88">
        <v>7711.57</v>
      </c>
      <c r="F191" s="91"/>
      <c r="G191" s="91"/>
      <c r="H191" s="91"/>
      <c r="I191" s="91"/>
    </row>
    <row r="192" spans="1:9" s="92" customFormat="1" ht="16.5" customHeight="1">
      <c r="A192" s="93" t="s">
        <v>236</v>
      </c>
      <c r="B192" s="100"/>
      <c r="C192" s="162"/>
      <c r="D192" s="96">
        <v>10423.68</v>
      </c>
      <c r="E192" s="88">
        <v>10423.68</v>
      </c>
      <c r="F192" s="91"/>
      <c r="G192" s="91"/>
      <c r="H192" s="91"/>
      <c r="I192" s="91"/>
    </row>
    <row r="193" spans="1:9" s="92" customFormat="1" ht="16.5" customHeight="1">
      <c r="A193" s="93" t="s">
        <v>237</v>
      </c>
      <c r="B193" s="100"/>
      <c r="C193" s="162"/>
      <c r="D193" s="96">
        <v>19279.04</v>
      </c>
      <c r="E193" s="88">
        <v>19279.04</v>
      </c>
      <c r="F193" s="91"/>
      <c r="G193" s="91"/>
      <c r="H193" s="91"/>
      <c r="I193" s="91"/>
    </row>
    <row r="194" spans="1:9" s="92" customFormat="1" ht="16.5" customHeight="1">
      <c r="A194" s="93" t="s">
        <v>238</v>
      </c>
      <c r="B194" s="100"/>
      <c r="C194" s="162"/>
      <c r="D194" s="96">
        <v>12988.36</v>
      </c>
      <c r="E194" s="88">
        <v>12988.36</v>
      </c>
      <c r="F194" s="91"/>
      <c r="G194" s="91"/>
      <c r="H194" s="91"/>
      <c r="I194" s="91"/>
    </row>
    <row r="195" spans="1:9" s="92" customFormat="1" ht="16.5" customHeight="1">
      <c r="A195" s="93" t="s">
        <v>239</v>
      </c>
      <c r="B195" s="100"/>
      <c r="C195" s="162"/>
      <c r="D195" s="96">
        <v>31999.88</v>
      </c>
      <c r="E195" s="88">
        <v>31999.88</v>
      </c>
      <c r="F195" s="91"/>
      <c r="G195" s="91"/>
      <c r="H195" s="91"/>
      <c r="I195" s="91"/>
    </row>
    <row r="196" spans="1:9" s="92" customFormat="1" ht="16.5" customHeight="1">
      <c r="A196" s="93" t="s">
        <v>240</v>
      </c>
      <c r="B196" s="100"/>
      <c r="C196" s="162"/>
      <c r="D196" s="96">
        <v>86707.01</v>
      </c>
      <c r="E196" s="88">
        <v>86707.01</v>
      </c>
      <c r="F196" s="91"/>
      <c r="G196" s="91"/>
      <c r="H196" s="91"/>
      <c r="I196" s="91"/>
    </row>
    <row r="197" spans="1:9" s="92" customFormat="1" ht="16.5" customHeight="1">
      <c r="A197" s="93" t="s">
        <v>241</v>
      </c>
      <c r="B197" s="100"/>
      <c r="C197" s="162"/>
      <c r="D197" s="96">
        <v>13687</v>
      </c>
      <c r="E197" s="88">
        <v>13687</v>
      </c>
      <c r="F197" s="91"/>
      <c r="G197" s="91"/>
      <c r="H197" s="91"/>
      <c r="I197" s="91"/>
    </row>
    <row r="198" spans="1:9" s="92" customFormat="1" ht="16.5" customHeight="1">
      <c r="A198" s="93" t="s">
        <v>242</v>
      </c>
      <c r="B198" s="100"/>
      <c r="C198" s="162"/>
      <c r="D198" s="96">
        <v>32946.37</v>
      </c>
      <c r="E198" s="88">
        <v>32946.37</v>
      </c>
      <c r="F198" s="91"/>
      <c r="G198" s="91"/>
      <c r="H198" s="91"/>
      <c r="I198" s="91"/>
    </row>
    <row r="199" spans="1:9" s="92" customFormat="1" ht="16.5" customHeight="1">
      <c r="A199" s="93" t="s">
        <v>243</v>
      </c>
      <c r="B199" s="100"/>
      <c r="C199" s="162"/>
      <c r="D199" s="96">
        <v>276814.23</v>
      </c>
      <c r="E199" s="88">
        <v>276814.23</v>
      </c>
      <c r="F199" s="91"/>
      <c r="G199" s="91"/>
      <c r="H199" s="91"/>
      <c r="I199" s="91"/>
    </row>
    <row r="200" spans="1:9" s="92" customFormat="1" ht="16.5" customHeight="1">
      <c r="A200" s="93" t="s">
        <v>244</v>
      </c>
      <c r="B200" s="100"/>
      <c r="C200" s="162"/>
      <c r="D200" s="96">
        <v>16892.44</v>
      </c>
      <c r="E200" s="88">
        <v>16892.44</v>
      </c>
      <c r="F200" s="91"/>
      <c r="G200" s="91"/>
      <c r="H200" s="91"/>
      <c r="I200" s="91"/>
    </row>
    <row r="201" spans="1:9" s="92" customFormat="1" ht="16.5" customHeight="1">
      <c r="A201" s="93" t="s">
        <v>245</v>
      </c>
      <c r="B201" s="100"/>
      <c r="C201" s="162"/>
      <c r="D201" s="96">
        <v>76927.47</v>
      </c>
      <c r="E201" s="88">
        <v>76927.47</v>
      </c>
      <c r="F201" s="91"/>
      <c r="G201" s="91"/>
      <c r="H201" s="91"/>
      <c r="I201" s="91"/>
    </row>
    <row r="202" spans="1:9" s="92" customFormat="1" ht="16.5" customHeight="1">
      <c r="A202" s="160" t="s">
        <v>246</v>
      </c>
      <c r="B202" s="100"/>
      <c r="C202" s="162"/>
      <c r="D202" s="96">
        <v>138486.76</v>
      </c>
      <c r="E202" s="88">
        <v>138486.76</v>
      </c>
      <c r="F202" s="91"/>
      <c r="G202" s="91"/>
      <c r="H202" s="91"/>
      <c r="I202" s="91"/>
    </row>
    <row r="203" spans="1:9" s="92" customFormat="1" ht="16.5" customHeight="1">
      <c r="A203" s="160" t="s">
        <v>247</v>
      </c>
      <c r="B203" s="100"/>
      <c r="C203" s="162"/>
      <c r="D203" s="96">
        <v>27332.37</v>
      </c>
      <c r="E203" s="96">
        <v>27332.37</v>
      </c>
      <c r="F203" s="91"/>
      <c r="G203" s="91"/>
      <c r="H203" s="91"/>
      <c r="I203" s="91"/>
    </row>
    <row r="204" spans="1:9" s="92" customFormat="1" ht="16.5" customHeight="1">
      <c r="A204" s="160" t="s">
        <v>248</v>
      </c>
      <c r="B204" s="100"/>
      <c r="C204" s="162"/>
      <c r="D204" s="96">
        <v>22360.89</v>
      </c>
      <c r="E204" s="96">
        <v>22360.89</v>
      </c>
      <c r="F204" s="91"/>
      <c r="G204" s="91"/>
      <c r="H204" s="91"/>
      <c r="I204" s="91"/>
    </row>
    <row r="205" spans="1:9" s="92" customFormat="1" ht="16.5" customHeight="1">
      <c r="A205" s="160" t="s">
        <v>249</v>
      </c>
      <c r="B205" s="100"/>
      <c r="C205" s="162"/>
      <c r="D205" s="96">
        <v>26000</v>
      </c>
      <c r="E205" s="186">
        <v>26000</v>
      </c>
      <c r="F205" s="91"/>
      <c r="G205" s="91"/>
      <c r="H205" s="91"/>
      <c r="I205" s="91"/>
    </row>
    <row r="206" spans="1:9" s="92" customFormat="1" ht="16.5" customHeight="1">
      <c r="A206" s="160" t="s">
        <v>250</v>
      </c>
      <c r="B206" s="100"/>
      <c r="C206" s="162"/>
      <c r="D206" s="96">
        <v>67441.04</v>
      </c>
      <c r="E206" s="186">
        <v>67441.04</v>
      </c>
      <c r="F206" s="91"/>
      <c r="G206" s="91"/>
      <c r="H206" s="91"/>
      <c r="I206" s="91"/>
    </row>
    <row r="207" spans="1:9" s="92" customFormat="1" ht="16.5" customHeight="1">
      <c r="A207" s="93" t="s">
        <v>251</v>
      </c>
      <c r="B207" s="100"/>
      <c r="C207" s="162"/>
      <c r="D207" s="96">
        <v>11235</v>
      </c>
      <c r="E207" s="88">
        <v>11235</v>
      </c>
      <c r="F207" s="91"/>
      <c r="G207" s="91"/>
      <c r="H207" s="91"/>
      <c r="I207" s="91"/>
    </row>
    <row r="208" spans="1:9" s="92" customFormat="1" ht="16.5" customHeight="1">
      <c r="A208" s="103" t="s">
        <v>252</v>
      </c>
      <c r="B208" s="100"/>
      <c r="C208" s="162"/>
      <c r="D208" s="147">
        <v>1167.68</v>
      </c>
      <c r="E208" s="88">
        <v>1167.68</v>
      </c>
      <c r="F208" s="91"/>
      <c r="G208" s="91"/>
      <c r="H208" s="91"/>
      <c r="I208" s="91"/>
    </row>
    <row r="209" spans="1:9" s="126" customFormat="1" ht="24" customHeight="1">
      <c r="A209" s="155" t="s">
        <v>97</v>
      </c>
      <c r="B209" s="153"/>
      <c r="C209" s="154">
        <f>SUM(C169:C208)+C167</f>
        <v>3.2285000000000004</v>
      </c>
      <c r="D209" s="155">
        <f>SUM(D169:D208)+D167</f>
        <v>43406144.019999996</v>
      </c>
      <c r="E209" s="155">
        <f>SUM(E169:E208)+E167</f>
        <v>43406144.019999996</v>
      </c>
      <c r="F209" s="125"/>
      <c r="G209" s="125"/>
      <c r="H209" s="125"/>
      <c r="I209" s="125"/>
    </row>
    <row r="210" spans="1:9" s="92" customFormat="1" ht="21.75" customHeight="1">
      <c r="A210" s="183" t="s">
        <v>98</v>
      </c>
      <c r="B210" s="187"/>
      <c r="C210" s="107">
        <v>3.2285</v>
      </c>
      <c r="D210" s="158">
        <v>43406144.02</v>
      </c>
      <c r="E210" s="158">
        <v>43406144.02</v>
      </c>
      <c r="F210" s="91"/>
      <c r="G210" s="91"/>
      <c r="H210" s="91"/>
      <c r="I210" s="91"/>
    </row>
    <row r="211" spans="1:9" s="92" customFormat="1" ht="15" customHeight="1">
      <c r="A211" s="85" t="s">
        <v>253</v>
      </c>
      <c r="B211" s="188"/>
      <c r="C211" s="165"/>
      <c r="D211" s="96">
        <v>97553.42</v>
      </c>
      <c r="E211" s="89">
        <v>97553.42</v>
      </c>
      <c r="F211" s="91"/>
      <c r="G211" s="91"/>
      <c r="H211" s="91"/>
      <c r="I211" s="91"/>
    </row>
    <row r="212" spans="1:9" s="92" customFormat="1" ht="15" customHeight="1">
      <c r="A212" s="93" t="s">
        <v>254</v>
      </c>
      <c r="B212" s="188"/>
      <c r="C212" s="165"/>
      <c r="D212" s="96">
        <v>12000</v>
      </c>
      <c r="E212" s="96">
        <v>12000</v>
      </c>
      <c r="F212" s="91"/>
      <c r="G212" s="91"/>
      <c r="H212" s="91"/>
      <c r="I212" s="91"/>
    </row>
    <row r="213" spans="1:9" s="92" customFormat="1" ht="15" customHeight="1">
      <c r="A213" s="93" t="s">
        <v>193</v>
      </c>
      <c r="B213" s="188"/>
      <c r="C213" s="165"/>
      <c r="D213" s="96">
        <v>178468.72</v>
      </c>
      <c r="E213" s="96">
        <v>178468.72</v>
      </c>
      <c r="F213" s="91"/>
      <c r="G213" s="91"/>
      <c r="H213" s="91"/>
      <c r="I213" s="91"/>
    </row>
    <row r="214" spans="1:9" s="92" customFormat="1" ht="15" customHeight="1">
      <c r="A214" s="93" t="s">
        <v>255</v>
      </c>
      <c r="B214" s="188"/>
      <c r="C214" s="165"/>
      <c r="D214" s="96">
        <v>7999.17</v>
      </c>
      <c r="E214" s="96">
        <v>7999.17</v>
      </c>
      <c r="F214" s="91"/>
      <c r="G214" s="91"/>
      <c r="H214" s="91"/>
      <c r="I214" s="91"/>
    </row>
    <row r="215" spans="1:9" s="92" customFormat="1" ht="15" customHeight="1">
      <c r="A215" s="93" t="s">
        <v>208</v>
      </c>
      <c r="B215" s="188"/>
      <c r="C215" s="165"/>
      <c r="D215" s="96">
        <v>388265.41</v>
      </c>
      <c r="E215" s="96">
        <v>388265.41</v>
      </c>
      <c r="F215" s="91"/>
      <c r="G215" s="91"/>
      <c r="H215" s="91"/>
      <c r="I215" s="91"/>
    </row>
    <row r="216" spans="1:9" s="92" customFormat="1" ht="15" customHeight="1">
      <c r="A216" s="93" t="s">
        <v>256</v>
      </c>
      <c r="B216" s="188"/>
      <c r="C216" s="165"/>
      <c r="D216" s="96">
        <v>226290</v>
      </c>
      <c r="E216" s="96">
        <v>226290</v>
      </c>
      <c r="F216" s="91"/>
      <c r="G216" s="91"/>
      <c r="H216" s="91"/>
      <c r="I216" s="91"/>
    </row>
    <row r="217" spans="1:9" s="92" customFormat="1" ht="15" customHeight="1">
      <c r="A217" s="93" t="s">
        <v>224</v>
      </c>
      <c r="B217" s="188"/>
      <c r="C217" s="165"/>
      <c r="D217" s="96">
        <v>89078.51</v>
      </c>
      <c r="E217" s="96">
        <v>89078.51</v>
      </c>
      <c r="F217" s="91"/>
      <c r="G217" s="91"/>
      <c r="H217" s="91"/>
      <c r="I217" s="91"/>
    </row>
    <row r="218" spans="1:9" s="92" customFormat="1" ht="15" customHeight="1">
      <c r="A218" s="93" t="s">
        <v>257</v>
      </c>
      <c r="B218" s="188"/>
      <c r="C218" s="165"/>
      <c r="D218" s="96">
        <v>67349.27</v>
      </c>
      <c r="E218" s="96">
        <v>67349.27</v>
      </c>
      <c r="F218" s="91"/>
      <c r="G218" s="91"/>
      <c r="H218" s="91"/>
      <c r="I218" s="91"/>
    </row>
    <row r="219" spans="1:9" s="92" customFormat="1" ht="15" customHeight="1">
      <c r="A219" s="93" t="s">
        <v>193</v>
      </c>
      <c r="B219" s="188"/>
      <c r="C219" s="165"/>
      <c r="D219" s="96">
        <v>135543.41</v>
      </c>
      <c r="E219" s="96">
        <v>135543.41</v>
      </c>
      <c r="F219" s="91"/>
      <c r="G219" s="91"/>
      <c r="H219" s="91"/>
      <c r="I219" s="91"/>
    </row>
    <row r="220" spans="1:9" s="92" customFormat="1" ht="15" customHeight="1">
      <c r="A220" s="93" t="s">
        <v>258</v>
      </c>
      <c r="B220" s="188"/>
      <c r="C220" s="165"/>
      <c r="D220" s="96">
        <v>6722.7</v>
      </c>
      <c r="E220" s="96">
        <v>6722.7</v>
      </c>
      <c r="F220" s="91"/>
      <c r="G220" s="91"/>
      <c r="H220" s="91"/>
      <c r="I220" s="91"/>
    </row>
    <row r="221" spans="1:9" s="92" customFormat="1" ht="15" customHeight="1">
      <c r="A221" s="93" t="s">
        <v>259</v>
      </c>
      <c r="B221" s="188"/>
      <c r="C221" s="165"/>
      <c r="D221" s="96">
        <v>7659.98</v>
      </c>
      <c r="E221" s="96">
        <v>7659.98</v>
      </c>
      <c r="F221" s="91"/>
      <c r="G221" s="91"/>
      <c r="H221" s="91"/>
      <c r="I221" s="91"/>
    </row>
    <row r="222" spans="1:9" s="92" customFormat="1" ht="15" customHeight="1">
      <c r="A222" s="93" t="s">
        <v>260</v>
      </c>
      <c r="B222" s="188"/>
      <c r="C222" s="165"/>
      <c r="D222" s="96">
        <v>16430.25</v>
      </c>
      <c r="E222" s="96">
        <v>16430.25</v>
      </c>
      <c r="F222" s="91"/>
      <c r="G222" s="91"/>
      <c r="H222" s="91"/>
      <c r="I222" s="91"/>
    </row>
    <row r="223" spans="1:9" s="92" customFormat="1" ht="15" customHeight="1">
      <c r="A223" s="93" t="s">
        <v>261</v>
      </c>
      <c r="B223" s="188"/>
      <c r="C223" s="165"/>
      <c r="D223" s="96">
        <v>11349.57</v>
      </c>
      <c r="E223" s="96">
        <v>11349.57</v>
      </c>
      <c r="F223" s="91"/>
      <c r="G223" s="91"/>
      <c r="H223" s="91"/>
      <c r="I223" s="91"/>
    </row>
    <row r="224" spans="1:9" s="92" customFormat="1" ht="15" customHeight="1">
      <c r="A224" s="93" t="s">
        <v>262</v>
      </c>
      <c r="B224" s="188"/>
      <c r="C224" s="165"/>
      <c r="D224" s="96">
        <v>10817.44</v>
      </c>
      <c r="E224" s="96">
        <v>10817.44</v>
      </c>
      <c r="F224" s="90"/>
      <c r="G224" s="91"/>
      <c r="H224" s="91"/>
      <c r="I224" s="91"/>
    </row>
    <row r="225" spans="1:9" s="92" customFormat="1" ht="15" customHeight="1">
      <c r="A225" s="93" t="s">
        <v>209</v>
      </c>
      <c r="B225" s="188"/>
      <c r="C225" s="165"/>
      <c r="D225" s="96">
        <v>276602.72</v>
      </c>
      <c r="E225" s="96">
        <v>276602.72</v>
      </c>
      <c r="F225" s="91"/>
      <c r="G225" s="91"/>
      <c r="H225" s="91"/>
      <c r="I225" s="91"/>
    </row>
    <row r="226" spans="1:9" s="92" customFormat="1" ht="15" customHeight="1">
      <c r="A226" s="160" t="s">
        <v>263</v>
      </c>
      <c r="B226" s="188"/>
      <c r="C226" s="165"/>
      <c r="D226" s="96">
        <v>33478.74</v>
      </c>
      <c r="E226" s="96">
        <v>33478.74</v>
      </c>
      <c r="F226" s="91"/>
      <c r="G226" s="91"/>
      <c r="H226" s="91"/>
      <c r="I226" s="91"/>
    </row>
    <row r="227" spans="1:9" s="92" customFormat="1" ht="15" customHeight="1">
      <c r="A227" s="93" t="s">
        <v>264</v>
      </c>
      <c r="B227" s="188"/>
      <c r="C227" s="165"/>
      <c r="D227" s="96">
        <v>7942.97</v>
      </c>
      <c r="E227" s="96">
        <v>7942.97</v>
      </c>
      <c r="F227" s="91"/>
      <c r="G227" s="91"/>
      <c r="H227" s="91"/>
      <c r="I227" s="91"/>
    </row>
    <row r="228" spans="1:9" s="92" customFormat="1" ht="15" customHeight="1">
      <c r="A228" s="93" t="s">
        <v>265</v>
      </c>
      <c r="B228" s="188"/>
      <c r="C228" s="165"/>
      <c r="D228" s="96">
        <v>699978.56</v>
      </c>
      <c r="E228" s="96">
        <v>699978.56</v>
      </c>
      <c r="F228" s="91"/>
      <c r="G228" s="91"/>
      <c r="H228" s="91"/>
      <c r="I228" s="91"/>
    </row>
    <row r="229" spans="1:9" s="92" customFormat="1" ht="15" customHeight="1">
      <c r="A229" s="93" t="s">
        <v>266</v>
      </c>
      <c r="B229" s="188"/>
      <c r="C229" s="165"/>
      <c r="D229" s="96">
        <v>62125.83</v>
      </c>
      <c r="E229" s="96">
        <v>62125.83</v>
      </c>
      <c r="F229" s="91"/>
      <c r="G229" s="91"/>
      <c r="H229" s="91"/>
      <c r="I229" s="91"/>
    </row>
    <row r="230" spans="1:9" s="92" customFormat="1" ht="15" customHeight="1">
      <c r="A230" s="93" t="s">
        <v>267</v>
      </c>
      <c r="B230" s="188"/>
      <c r="C230" s="165"/>
      <c r="D230" s="96">
        <v>43583.28</v>
      </c>
      <c r="E230" s="96">
        <v>43583.28</v>
      </c>
      <c r="F230" s="91"/>
      <c r="G230" s="91"/>
      <c r="H230" s="91"/>
      <c r="I230" s="91"/>
    </row>
    <row r="231" spans="1:9" s="92" customFormat="1" ht="15" customHeight="1">
      <c r="A231" s="137" t="s">
        <v>268</v>
      </c>
      <c r="B231" s="188"/>
      <c r="C231" s="165"/>
      <c r="D231" s="102">
        <v>43188.84</v>
      </c>
      <c r="E231" s="102">
        <v>43188.84</v>
      </c>
      <c r="F231" s="91"/>
      <c r="G231" s="91"/>
      <c r="H231" s="91"/>
      <c r="I231" s="91"/>
    </row>
    <row r="232" spans="1:9" s="92" customFormat="1" ht="15" customHeight="1">
      <c r="A232" s="137" t="s">
        <v>269</v>
      </c>
      <c r="B232" s="188"/>
      <c r="C232" s="165"/>
      <c r="D232" s="102">
        <v>49900</v>
      </c>
      <c r="E232" s="102">
        <v>49900</v>
      </c>
      <c r="F232" s="91"/>
      <c r="G232" s="91"/>
      <c r="H232" s="91"/>
      <c r="I232" s="91"/>
    </row>
    <row r="233" spans="1:9" s="92" customFormat="1" ht="15" customHeight="1">
      <c r="A233" s="189" t="s">
        <v>270</v>
      </c>
      <c r="B233" s="188"/>
      <c r="C233" s="165"/>
      <c r="D233" s="190">
        <v>15490.79</v>
      </c>
      <c r="E233" s="190">
        <v>15490.79</v>
      </c>
      <c r="F233" s="91"/>
      <c r="G233" s="91"/>
      <c r="H233" s="91"/>
      <c r="I233" s="91"/>
    </row>
    <row r="234" spans="1:9" s="92" customFormat="1" ht="15" customHeight="1">
      <c r="A234" s="191" t="s">
        <v>271</v>
      </c>
      <c r="B234" s="188"/>
      <c r="C234" s="165"/>
      <c r="D234" s="139">
        <v>427708.9</v>
      </c>
      <c r="E234" s="119">
        <v>427708.9</v>
      </c>
      <c r="F234" s="91"/>
      <c r="G234" s="91"/>
      <c r="H234" s="91"/>
      <c r="I234" s="91"/>
    </row>
    <row r="235" spans="1:9" s="92" customFormat="1" ht="15" customHeight="1">
      <c r="A235" s="137" t="s">
        <v>272</v>
      </c>
      <c r="B235" s="188"/>
      <c r="C235" s="165"/>
      <c r="D235" s="102">
        <v>408840.86</v>
      </c>
      <c r="E235" s="119">
        <v>408840.86</v>
      </c>
      <c r="F235" s="91"/>
      <c r="G235" s="91"/>
      <c r="H235" s="91"/>
      <c r="I235" s="91"/>
    </row>
    <row r="236" spans="1:9" s="92" customFormat="1" ht="15" customHeight="1">
      <c r="A236" s="137" t="s">
        <v>273</v>
      </c>
      <c r="B236" s="188"/>
      <c r="C236" s="165"/>
      <c r="D236" s="102">
        <v>280965.44</v>
      </c>
      <c r="E236" s="119">
        <v>280965.44</v>
      </c>
      <c r="F236" s="91"/>
      <c r="G236" s="91"/>
      <c r="H236" s="91"/>
      <c r="I236" s="91"/>
    </row>
    <row r="237" spans="1:9" s="92" customFormat="1" ht="15" customHeight="1">
      <c r="A237" s="137" t="s">
        <v>90</v>
      </c>
      <c r="B237" s="188"/>
      <c r="C237" s="165"/>
      <c r="D237" s="102">
        <v>168105.02</v>
      </c>
      <c r="E237" s="119">
        <v>168105.02</v>
      </c>
      <c r="F237" s="91"/>
      <c r="G237" s="91"/>
      <c r="H237" s="91"/>
      <c r="I237" s="91"/>
    </row>
    <row r="238" spans="1:9" s="92" customFormat="1" ht="15" customHeight="1">
      <c r="A238" s="137" t="s">
        <v>274</v>
      </c>
      <c r="B238" s="188"/>
      <c r="C238" s="165"/>
      <c r="D238" s="102">
        <v>118127.72</v>
      </c>
      <c r="E238" s="119">
        <v>118127.72</v>
      </c>
      <c r="F238" s="91"/>
      <c r="G238" s="91"/>
      <c r="H238" s="91"/>
      <c r="I238" s="91"/>
    </row>
    <row r="239" spans="1:9" s="92" customFormat="1" ht="15" customHeight="1">
      <c r="A239" s="137" t="s">
        <v>275</v>
      </c>
      <c r="B239" s="188"/>
      <c r="C239" s="165"/>
      <c r="D239" s="102">
        <v>112925.64</v>
      </c>
      <c r="E239" s="119">
        <v>112925.64</v>
      </c>
      <c r="F239" s="91"/>
      <c r="G239" s="91"/>
      <c r="H239" s="91"/>
      <c r="I239" s="91"/>
    </row>
    <row r="240" spans="1:9" s="92" customFormat="1" ht="15" customHeight="1">
      <c r="A240" s="137" t="s">
        <v>276</v>
      </c>
      <c r="B240" s="188"/>
      <c r="C240" s="165"/>
      <c r="D240" s="102">
        <v>112352.52</v>
      </c>
      <c r="E240" s="119">
        <v>112352.52</v>
      </c>
      <c r="F240" s="91"/>
      <c r="G240" s="91"/>
      <c r="H240" s="91"/>
      <c r="I240" s="91"/>
    </row>
    <row r="241" spans="1:9" s="92" customFormat="1" ht="15" customHeight="1">
      <c r="A241" s="137" t="s">
        <v>277</v>
      </c>
      <c r="B241" s="188"/>
      <c r="C241" s="165"/>
      <c r="D241" s="102">
        <v>10400.48</v>
      </c>
      <c r="E241" s="119">
        <v>10400.48</v>
      </c>
      <c r="F241" s="91"/>
      <c r="G241" s="91"/>
      <c r="H241" s="91"/>
      <c r="I241" s="91"/>
    </row>
    <row r="242" spans="1:9" s="92" customFormat="1" ht="15" customHeight="1">
      <c r="A242" s="140" t="s">
        <v>278</v>
      </c>
      <c r="B242" s="188"/>
      <c r="C242" s="165"/>
      <c r="D242" s="106">
        <v>4800.44</v>
      </c>
      <c r="E242" s="119">
        <v>4800.44</v>
      </c>
      <c r="F242" s="91"/>
      <c r="G242" s="91"/>
      <c r="H242" s="91"/>
      <c r="I242" s="91"/>
    </row>
    <row r="243" spans="1:9" s="92" customFormat="1" ht="27" customHeight="1">
      <c r="A243" s="85" t="s">
        <v>279</v>
      </c>
      <c r="B243" s="188"/>
      <c r="C243" s="165"/>
      <c r="D243" s="139">
        <v>446219.23</v>
      </c>
      <c r="E243" s="139">
        <v>446219.23</v>
      </c>
      <c r="F243" s="91"/>
      <c r="G243" s="91"/>
      <c r="H243" s="91"/>
      <c r="I243" s="91"/>
    </row>
    <row r="244" spans="1:9" s="92" customFormat="1" ht="15" customHeight="1">
      <c r="A244" s="137" t="s">
        <v>273</v>
      </c>
      <c r="B244" s="188"/>
      <c r="C244" s="165"/>
      <c r="D244" s="102">
        <v>198096.51</v>
      </c>
      <c r="E244" s="102">
        <v>198096.51</v>
      </c>
      <c r="F244" s="91"/>
      <c r="G244" s="91"/>
      <c r="H244" s="91"/>
      <c r="I244" s="91"/>
    </row>
    <row r="245" spans="1:9" s="92" customFormat="1" ht="15" customHeight="1">
      <c r="A245" s="137" t="s">
        <v>280</v>
      </c>
      <c r="B245" s="188"/>
      <c r="C245" s="165"/>
      <c r="D245" s="102">
        <v>404592.91</v>
      </c>
      <c r="E245" s="102">
        <v>404592.91</v>
      </c>
      <c r="F245" s="91"/>
      <c r="G245" s="91"/>
      <c r="H245" s="91"/>
      <c r="I245" s="91"/>
    </row>
    <row r="246" spans="1:9" s="92" customFormat="1" ht="15" customHeight="1">
      <c r="A246" s="137" t="s">
        <v>90</v>
      </c>
      <c r="B246" s="188"/>
      <c r="C246" s="165"/>
      <c r="D246" s="102">
        <v>134441.23</v>
      </c>
      <c r="E246" s="102">
        <v>134441.23</v>
      </c>
      <c r="F246" s="91"/>
      <c r="G246" s="91"/>
      <c r="H246" s="91"/>
      <c r="I246" s="91"/>
    </row>
    <row r="247" spans="1:9" s="92" customFormat="1" ht="15" customHeight="1">
      <c r="A247" s="137" t="s">
        <v>274</v>
      </c>
      <c r="B247" s="188"/>
      <c r="C247" s="165"/>
      <c r="D247" s="102">
        <v>67099.55</v>
      </c>
      <c r="E247" s="102">
        <v>67099.55</v>
      </c>
      <c r="F247" s="91"/>
      <c r="G247" s="91"/>
      <c r="H247" s="91"/>
      <c r="I247" s="91"/>
    </row>
    <row r="248" spans="1:9" s="92" customFormat="1" ht="15" customHeight="1">
      <c r="A248" s="137" t="s">
        <v>281</v>
      </c>
      <c r="B248" s="188"/>
      <c r="C248" s="165"/>
      <c r="D248" s="102">
        <v>178173.64</v>
      </c>
      <c r="E248" s="102">
        <v>178173.64</v>
      </c>
      <c r="F248" s="91"/>
      <c r="G248" s="91"/>
      <c r="H248" s="91"/>
      <c r="I248" s="91"/>
    </row>
    <row r="249" spans="1:9" s="92" customFormat="1" ht="15" customHeight="1">
      <c r="A249" s="192" t="s">
        <v>282</v>
      </c>
      <c r="B249" s="188"/>
      <c r="C249" s="165"/>
      <c r="D249" s="106">
        <v>9882</v>
      </c>
      <c r="E249" s="106">
        <v>9882</v>
      </c>
      <c r="F249" s="91"/>
      <c r="G249" s="91"/>
      <c r="H249" s="91"/>
      <c r="I249" s="91"/>
    </row>
    <row r="250" spans="1:9" s="92" customFormat="1" ht="29.25" customHeight="1">
      <c r="A250" s="148" t="s">
        <v>283</v>
      </c>
      <c r="B250" s="104"/>
      <c r="C250" s="193"/>
      <c r="D250" s="118">
        <v>645089.97</v>
      </c>
      <c r="E250" s="118">
        <v>645089.97</v>
      </c>
      <c r="F250" s="91"/>
      <c r="G250" s="91"/>
      <c r="H250" s="91"/>
      <c r="I250" s="91"/>
    </row>
    <row r="251" spans="1:9" s="92" customFormat="1" ht="27" customHeight="1">
      <c r="A251" s="148" t="s">
        <v>284</v>
      </c>
      <c r="B251" s="133"/>
      <c r="C251" s="172"/>
      <c r="D251" s="118">
        <v>46245.69</v>
      </c>
      <c r="E251" s="118">
        <v>46245.69</v>
      </c>
      <c r="F251" s="91"/>
      <c r="G251" s="91"/>
      <c r="H251" s="91"/>
      <c r="I251" s="91"/>
    </row>
    <row r="252" spans="1:9" s="92" customFormat="1" ht="26.25" customHeight="1">
      <c r="A252" s="148" t="s">
        <v>285</v>
      </c>
      <c r="B252" s="133"/>
      <c r="C252" s="172"/>
      <c r="D252" s="118">
        <v>4874.99</v>
      </c>
      <c r="E252" s="118">
        <v>4874.99</v>
      </c>
      <c r="F252" s="91"/>
      <c r="G252" s="91"/>
      <c r="H252" s="91"/>
      <c r="I252" s="91"/>
    </row>
    <row r="253" spans="1:9" s="92" customFormat="1" ht="27.75" customHeight="1">
      <c r="A253" s="148" t="s">
        <v>286</v>
      </c>
      <c r="B253" s="133"/>
      <c r="C253" s="172"/>
      <c r="D253" s="118">
        <v>54012.45</v>
      </c>
      <c r="E253" s="118">
        <v>54012.45</v>
      </c>
      <c r="F253" s="91"/>
      <c r="G253" s="91"/>
      <c r="H253" s="91"/>
      <c r="I253" s="91"/>
    </row>
    <row r="254" spans="1:9" s="92" customFormat="1" ht="27.75" customHeight="1">
      <c r="A254" s="148" t="s">
        <v>287</v>
      </c>
      <c r="B254" s="133"/>
      <c r="C254" s="172"/>
      <c r="D254" s="151">
        <v>72453.18</v>
      </c>
      <c r="E254" s="151">
        <v>72453.18</v>
      </c>
      <c r="F254" s="91"/>
      <c r="G254" s="91"/>
      <c r="H254" s="91"/>
      <c r="I254" s="91"/>
    </row>
    <row r="255" spans="1:9" s="126" customFormat="1" ht="22.5" customHeight="1">
      <c r="A255" s="155" t="s">
        <v>97</v>
      </c>
      <c r="B255" s="153"/>
      <c r="C255" s="194">
        <f>SUM(C211:C254)+C209</f>
        <v>3.2285000000000004</v>
      </c>
      <c r="D255" s="195">
        <f>SUM(D211:D254)+D209</f>
        <v>49799371.97</v>
      </c>
      <c r="E255" s="195">
        <f>SUM(E211:E254)+E209</f>
        <v>49799371.97</v>
      </c>
      <c r="F255" s="125"/>
      <c r="G255" s="125"/>
      <c r="H255" s="125"/>
      <c r="I255" s="125"/>
    </row>
    <row r="256" spans="1:9" s="92" customFormat="1" ht="21.75" customHeight="1">
      <c r="A256" s="183" t="s">
        <v>98</v>
      </c>
      <c r="B256" s="133"/>
      <c r="C256" s="172">
        <v>3.2285</v>
      </c>
      <c r="D256" s="151">
        <v>49799371.97</v>
      </c>
      <c r="E256" s="111">
        <v>49799371.97</v>
      </c>
      <c r="F256" s="91"/>
      <c r="G256" s="91"/>
      <c r="H256" s="91"/>
      <c r="I256" s="91"/>
    </row>
    <row r="257" spans="1:9" s="92" customFormat="1" ht="37.5" customHeight="1">
      <c r="A257" s="148" t="s">
        <v>288</v>
      </c>
      <c r="B257" s="133" t="s">
        <v>289</v>
      </c>
      <c r="C257" s="172"/>
      <c r="D257" s="151">
        <v>67509.82</v>
      </c>
      <c r="E257" s="111">
        <v>67509.82</v>
      </c>
      <c r="F257" s="91"/>
      <c r="G257" s="91"/>
      <c r="H257" s="91"/>
      <c r="I257" s="91"/>
    </row>
    <row r="258" spans="1:9" s="92" customFormat="1" ht="31.5" customHeight="1">
      <c r="A258" s="148" t="s">
        <v>290</v>
      </c>
      <c r="B258" s="133" t="s">
        <v>173</v>
      </c>
      <c r="C258" s="157"/>
      <c r="D258" s="196">
        <v>173745.72</v>
      </c>
      <c r="E258" s="197">
        <v>173745.72</v>
      </c>
      <c r="F258" s="91"/>
      <c r="G258" s="91"/>
      <c r="H258" s="91"/>
      <c r="I258" s="91"/>
    </row>
    <row r="259" spans="1:9" s="92" customFormat="1" ht="27.75" customHeight="1">
      <c r="A259" s="148" t="s">
        <v>291</v>
      </c>
      <c r="B259" s="133" t="s">
        <v>173</v>
      </c>
      <c r="C259" s="172"/>
      <c r="D259" s="151">
        <v>39184</v>
      </c>
      <c r="E259" s="88">
        <v>39184</v>
      </c>
      <c r="F259" s="91"/>
      <c r="G259" s="91"/>
      <c r="H259" s="91"/>
      <c r="I259" s="91"/>
    </row>
    <row r="260" spans="1:9" s="92" customFormat="1" ht="27.75" customHeight="1">
      <c r="A260" s="148" t="s">
        <v>292</v>
      </c>
      <c r="B260" s="133" t="s">
        <v>173</v>
      </c>
      <c r="C260" s="172"/>
      <c r="D260" s="198">
        <v>131368.1</v>
      </c>
      <c r="E260" s="199">
        <v>131368.1</v>
      </c>
      <c r="F260" s="91"/>
      <c r="G260" s="91"/>
      <c r="H260" s="91"/>
      <c r="I260" s="91"/>
    </row>
    <row r="261" spans="1:9" s="92" customFormat="1" ht="27.75" customHeight="1">
      <c r="A261" s="148" t="s">
        <v>293</v>
      </c>
      <c r="B261" s="133"/>
      <c r="C261" s="172"/>
      <c r="D261" s="198">
        <v>14152</v>
      </c>
      <c r="E261" s="200">
        <v>14152</v>
      </c>
      <c r="F261" s="91"/>
      <c r="G261" s="91"/>
      <c r="H261" s="91"/>
      <c r="I261" s="91"/>
    </row>
    <row r="262" spans="1:9" s="92" customFormat="1" ht="27.75" customHeight="1">
      <c r="A262" s="168" t="s">
        <v>294</v>
      </c>
      <c r="B262" s="169"/>
      <c r="C262" s="170"/>
      <c r="D262" s="201">
        <v>27948.66</v>
      </c>
      <c r="E262" s="202">
        <v>27948.66</v>
      </c>
      <c r="F262" s="91"/>
      <c r="G262" s="91"/>
      <c r="H262" s="91"/>
      <c r="I262" s="91"/>
    </row>
    <row r="263" spans="1:9" s="92" customFormat="1" ht="27.75" customHeight="1">
      <c r="A263" s="148" t="s">
        <v>295</v>
      </c>
      <c r="B263" s="149" t="s">
        <v>190</v>
      </c>
      <c r="C263" s="150"/>
      <c r="D263" s="203">
        <v>38248.62</v>
      </c>
      <c r="E263" s="199">
        <v>38248.62</v>
      </c>
      <c r="F263" s="91"/>
      <c r="G263" s="91"/>
      <c r="H263" s="91"/>
      <c r="I263" s="91"/>
    </row>
    <row r="264" spans="1:9" s="92" customFormat="1" ht="27.75" customHeight="1">
      <c r="A264" s="148" t="s">
        <v>296</v>
      </c>
      <c r="B264" s="149" t="s">
        <v>190</v>
      </c>
      <c r="C264" s="150"/>
      <c r="D264" s="203">
        <v>10077.2</v>
      </c>
      <c r="E264" s="204">
        <v>10077.2</v>
      </c>
      <c r="F264" s="91"/>
      <c r="G264" s="91"/>
      <c r="H264" s="91"/>
      <c r="I264" s="91"/>
    </row>
    <row r="265" spans="1:9" s="92" customFormat="1" ht="27" customHeight="1">
      <c r="A265" s="148" t="s">
        <v>297</v>
      </c>
      <c r="B265" s="133"/>
      <c r="C265" s="172"/>
      <c r="D265" s="199">
        <v>25920</v>
      </c>
      <c r="E265" s="204">
        <v>25920</v>
      </c>
      <c r="F265" s="91"/>
      <c r="G265" s="91"/>
      <c r="H265" s="91"/>
      <c r="I265" s="91"/>
    </row>
    <row r="266" spans="1:9" s="92" customFormat="1" ht="28.5" customHeight="1">
      <c r="A266" s="148" t="s">
        <v>298</v>
      </c>
      <c r="B266" s="133"/>
      <c r="C266" s="172"/>
      <c r="D266" s="199">
        <v>193436.25</v>
      </c>
      <c r="E266" s="198">
        <v>193436.25</v>
      </c>
      <c r="F266" s="91"/>
      <c r="G266" s="91"/>
      <c r="H266" s="91"/>
      <c r="I266" s="91"/>
    </row>
    <row r="267" spans="1:9" s="92" customFormat="1" ht="29.25" customHeight="1">
      <c r="A267" s="148" t="s">
        <v>298</v>
      </c>
      <c r="B267" s="133"/>
      <c r="C267" s="172"/>
      <c r="D267" s="199">
        <v>168954.51</v>
      </c>
      <c r="E267" s="203">
        <v>168954.51</v>
      </c>
      <c r="F267" s="91"/>
      <c r="G267" s="91"/>
      <c r="H267" s="91"/>
      <c r="I267" s="91"/>
    </row>
    <row r="268" spans="1:9" s="92" customFormat="1" ht="41.25" customHeight="1">
      <c r="A268" s="148" t="s">
        <v>299</v>
      </c>
      <c r="B268" s="104" t="s">
        <v>190</v>
      </c>
      <c r="C268" s="167"/>
      <c r="D268" s="199">
        <v>50789.44</v>
      </c>
      <c r="E268" s="198">
        <v>50789.44</v>
      </c>
      <c r="F268" s="91"/>
      <c r="G268" s="91"/>
      <c r="H268" s="91"/>
      <c r="I268" s="91"/>
    </row>
    <row r="269" spans="1:9" s="92" customFormat="1" ht="31.5" customHeight="1">
      <c r="A269" s="148" t="s">
        <v>300</v>
      </c>
      <c r="B269" s="133" t="s">
        <v>190</v>
      </c>
      <c r="C269" s="167"/>
      <c r="D269" s="199">
        <v>10479.76</v>
      </c>
      <c r="E269" s="198">
        <v>10479.76</v>
      </c>
      <c r="F269" s="91"/>
      <c r="G269" s="91"/>
      <c r="H269" s="91"/>
      <c r="I269" s="91"/>
    </row>
    <row r="270" spans="1:9" s="92" customFormat="1" ht="33" customHeight="1">
      <c r="A270" s="148" t="s">
        <v>301</v>
      </c>
      <c r="B270" s="149" t="s">
        <v>190</v>
      </c>
      <c r="C270" s="8"/>
      <c r="D270" s="199">
        <v>9500</v>
      </c>
      <c r="E270" s="198">
        <v>9500</v>
      </c>
      <c r="F270" s="91"/>
      <c r="G270" s="91"/>
      <c r="H270" s="91"/>
      <c r="I270" s="91"/>
    </row>
    <row r="271" spans="1:9" s="92" customFormat="1" ht="33" customHeight="1">
      <c r="A271" s="148" t="s">
        <v>302</v>
      </c>
      <c r="B271" s="133" t="s">
        <v>190</v>
      </c>
      <c r="C271" s="172"/>
      <c r="D271" s="199">
        <v>20977.52</v>
      </c>
      <c r="E271" s="203">
        <v>20977.52</v>
      </c>
      <c r="F271" s="91"/>
      <c r="G271" s="91"/>
      <c r="H271" s="91"/>
      <c r="I271" s="91"/>
    </row>
    <row r="272" spans="1:9" s="92" customFormat="1" ht="30" customHeight="1">
      <c r="A272" s="148" t="s">
        <v>303</v>
      </c>
      <c r="B272" s="104" t="s">
        <v>190</v>
      </c>
      <c r="C272" s="193"/>
      <c r="D272" s="200">
        <v>5000</v>
      </c>
      <c r="E272" s="205">
        <v>5000</v>
      </c>
      <c r="F272" s="91"/>
      <c r="G272" s="91"/>
      <c r="H272" s="91"/>
      <c r="I272" s="91"/>
    </row>
    <row r="273" spans="1:9" s="92" customFormat="1" ht="44.25" customHeight="1">
      <c r="A273" s="85" t="s">
        <v>304</v>
      </c>
      <c r="B273" s="149" t="s">
        <v>109</v>
      </c>
      <c r="C273" s="206"/>
      <c r="D273" s="199">
        <v>242670.31</v>
      </c>
      <c r="E273" s="199">
        <v>242670.31</v>
      </c>
      <c r="F273" s="91"/>
      <c r="G273" s="91"/>
      <c r="H273" s="91"/>
      <c r="I273" s="91"/>
    </row>
    <row r="274" spans="1:9" s="92" customFormat="1" ht="30" customHeight="1">
      <c r="A274" s="207" t="s">
        <v>305</v>
      </c>
      <c r="B274" s="133" t="s">
        <v>190</v>
      </c>
      <c r="C274" s="157"/>
      <c r="D274" s="200">
        <v>103404.28</v>
      </c>
      <c r="E274" s="200">
        <v>103404.28</v>
      </c>
      <c r="F274" s="91"/>
      <c r="G274" s="91"/>
      <c r="H274" s="91"/>
      <c r="I274" s="91"/>
    </row>
    <row r="275" spans="1:9" s="92" customFormat="1" ht="24.75" customHeight="1">
      <c r="A275" s="148" t="s">
        <v>306</v>
      </c>
      <c r="B275" s="104" t="s">
        <v>109</v>
      </c>
      <c r="C275" s="167"/>
      <c r="D275" s="199">
        <v>237010.62</v>
      </c>
      <c r="E275" s="198">
        <v>237010.62</v>
      </c>
      <c r="F275" s="91"/>
      <c r="G275" s="91"/>
      <c r="H275" s="91"/>
      <c r="I275" s="91"/>
    </row>
    <row r="276" spans="1:9" s="92" customFormat="1" ht="24.75" customHeight="1">
      <c r="A276" s="148" t="s">
        <v>307</v>
      </c>
      <c r="B276" s="208" t="s">
        <v>109</v>
      </c>
      <c r="C276" s="193"/>
      <c r="D276" s="209">
        <v>54982.6</v>
      </c>
      <c r="E276" s="209">
        <v>54982.6</v>
      </c>
      <c r="F276" s="91"/>
      <c r="G276" s="91"/>
      <c r="H276" s="91"/>
      <c r="I276" s="91"/>
    </row>
    <row r="277" spans="1:9" s="92" customFormat="1" ht="24.75" customHeight="1">
      <c r="A277" s="148" t="s">
        <v>308</v>
      </c>
      <c r="B277" s="104" t="s">
        <v>109</v>
      </c>
      <c r="C277" s="193"/>
      <c r="D277" s="118">
        <v>308860.53</v>
      </c>
      <c r="E277" s="118">
        <v>308860.53</v>
      </c>
      <c r="F277" s="91"/>
      <c r="G277" s="91"/>
      <c r="H277" s="91"/>
      <c r="I277" s="91"/>
    </row>
    <row r="278" spans="1:9" s="92" customFormat="1" ht="50.25" customHeight="1">
      <c r="A278" s="148" t="s">
        <v>309</v>
      </c>
      <c r="B278" s="104" t="s">
        <v>109</v>
      </c>
      <c r="C278" s="193"/>
      <c r="D278" s="209">
        <v>475022.96</v>
      </c>
      <c r="E278" s="209">
        <v>475022.96</v>
      </c>
      <c r="F278" s="91"/>
      <c r="G278" s="91"/>
      <c r="H278" s="91"/>
      <c r="I278" s="91"/>
    </row>
    <row r="279" spans="1:9" s="92" customFormat="1" ht="30.75" customHeight="1">
      <c r="A279" s="148" t="s">
        <v>310</v>
      </c>
      <c r="B279" s="104" t="s">
        <v>109</v>
      </c>
      <c r="C279" s="193"/>
      <c r="D279" s="209">
        <v>14760</v>
      </c>
      <c r="E279" s="209">
        <v>14760</v>
      </c>
      <c r="F279" s="91"/>
      <c r="G279" s="91"/>
      <c r="H279" s="91"/>
      <c r="I279" s="91"/>
    </row>
    <row r="280" spans="1:9" s="126" customFormat="1" ht="24" customHeight="1">
      <c r="A280" s="155" t="s">
        <v>97</v>
      </c>
      <c r="B280" s="121"/>
      <c r="C280" s="210">
        <f>SUM(C257:C279)+C255</f>
        <v>3.2285000000000004</v>
      </c>
      <c r="D280" s="211">
        <f>SUM(D257:D279)+D255</f>
        <v>52223374.87</v>
      </c>
      <c r="E280" s="211">
        <f>SUM(E257:E279)+E255</f>
        <v>52223374.87</v>
      </c>
      <c r="F280" s="125"/>
      <c r="G280" s="125"/>
      <c r="H280" s="125"/>
      <c r="I280" s="125"/>
    </row>
    <row r="281" spans="1:9" s="92" customFormat="1" ht="27.75" customHeight="1">
      <c r="A281" s="183" t="s">
        <v>98</v>
      </c>
      <c r="B281" s="104"/>
      <c r="C281" s="193">
        <v>3.2285</v>
      </c>
      <c r="D281" s="209">
        <v>52223374.87</v>
      </c>
      <c r="E281" s="209">
        <v>52223374.87</v>
      </c>
      <c r="F281" s="91"/>
      <c r="G281" s="91"/>
      <c r="H281" s="91"/>
      <c r="I281" s="91"/>
    </row>
    <row r="282" spans="1:9" s="92" customFormat="1" ht="32.25" customHeight="1">
      <c r="A282" s="148" t="s">
        <v>311</v>
      </c>
      <c r="B282" s="104"/>
      <c r="C282" s="193"/>
      <c r="D282" s="209">
        <v>1014237.8</v>
      </c>
      <c r="E282" s="209">
        <v>1014237.8</v>
      </c>
      <c r="F282" s="91"/>
      <c r="G282" s="91"/>
      <c r="H282" s="91"/>
      <c r="I282" s="91"/>
    </row>
    <row r="283" spans="1:9" s="92" customFormat="1" ht="57" customHeight="1">
      <c r="A283" s="148" t="s">
        <v>312</v>
      </c>
      <c r="B283" s="104"/>
      <c r="C283" s="193"/>
      <c r="D283" s="209">
        <v>1259937.92</v>
      </c>
      <c r="E283" s="209">
        <v>1259937.92</v>
      </c>
      <c r="F283" s="91"/>
      <c r="G283" s="91"/>
      <c r="H283" s="91"/>
      <c r="I283" s="91"/>
    </row>
    <row r="284" spans="1:9" s="92" customFormat="1" ht="33" customHeight="1">
      <c r="A284" s="148" t="s">
        <v>313</v>
      </c>
      <c r="B284" s="104"/>
      <c r="C284" s="193"/>
      <c r="D284" s="209">
        <v>181512.95</v>
      </c>
      <c r="E284" s="209">
        <v>181512.95</v>
      </c>
      <c r="F284" s="91"/>
      <c r="G284" s="91"/>
      <c r="H284" s="91"/>
      <c r="I284" s="91"/>
    </row>
    <row r="285" spans="1:9" s="92" customFormat="1" ht="27.75" customHeight="1">
      <c r="A285" s="148" t="s">
        <v>314</v>
      </c>
      <c r="B285" s="104"/>
      <c r="C285" s="193"/>
      <c r="D285" s="209">
        <v>65605.74</v>
      </c>
      <c r="E285" s="209">
        <v>65605.74</v>
      </c>
      <c r="F285" s="91"/>
      <c r="G285" s="91"/>
      <c r="H285" s="91"/>
      <c r="I285" s="91"/>
    </row>
    <row r="286" spans="1:9" s="92" customFormat="1" ht="27.75" customHeight="1">
      <c r="A286" s="148" t="s">
        <v>315</v>
      </c>
      <c r="B286" s="100"/>
      <c r="C286" s="212"/>
      <c r="D286" s="200">
        <v>58548</v>
      </c>
      <c r="E286" s="200">
        <v>58548</v>
      </c>
      <c r="F286" s="91"/>
      <c r="G286" s="91"/>
      <c r="H286" s="91"/>
      <c r="I286" s="91"/>
    </row>
    <row r="287" spans="1:9" s="92" customFormat="1" ht="31.5" customHeight="1">
      <c r="A287" s="148" t="s">
        <v>316</v>
      </c>
      <c r="B287" s="104"/>
      <c r="C287" s="193"/>
      <c r="D287" s="209">
        <v>33263.28</v>
      </c>
      <c r="E287" s="209">
        <v>33263.28</v>
      </c>
      <c r="F287" s="91"/>
      <c r="G287" s="91"/>
      <c r="H287" s="91"/>
      <c r="I287" s="91"/>
    </row>
    <row r="288" spans="1:9" s="92" customFormat="1" ht="30.75" customHeight="1">
      <c r="A288" s="148" t="s">
        <v>317</v>
      </c>
      <c r="B288" s="104"/>
      <c r="C288" s="193"/>
      <c r="D288" s="209">
        <v>13566.9</v>
      </c>
      <c r="E288" s="209">
        <v>13566.9</v>
      </c>
      <c r="F288" s="91"/>
      <c r="G288" s="91"/>
      <c r="H288" s="91"/>
      <c r="I288" s="91"/>
    </row>
    <row r="289" spans="1:9" s="92" customFormat="1" ht="24.75" customHeight="1">
      <c r="A289" s="148" t="s">
        <v>318</v>
      </c>
      <c r="B289" s="104"/>
      <c r="C289" s="193"/>
      <c r="D289" s="209">
        <v>7749</v>
      </c>
      <c r="E289" s="209">
        <v>7749</v>
      </c>
      <c r="F289" s="91"/>
      <c r="G289" s="91"/>
      <c r="H289" s="91"/>
      <c r="I289" s="91"/>
    </row>
    <row r="290" spans="1:9" s="92" customFormat="1" ht="44.25" customHeight="1">
      <c r="A290" s="148" t="s">
        <v>319</v>
      </c>
      <c r="B290" s="133"/>
      <c r="C290" s="172"/>
      <c r="D290" s="198">
        <v>121435.2</v>
      </c>
      <c r="E290" s="198">
        <v>0</v>
      </c>
      <c r="F290" s="91"/>
      <c r="G290" s="91"/>
      <c r="H290" s="91"/>
      <c r="I290" s="91"/>
    </row>
    <row r="291" spans="1:9" s="92" customFormat="1" ht="24.75" customHeight="1">
      <c r="A291" s="148" t="s">
        <v>320</v>
      </c>
      <c r="B291" s="133"/>
      <c r="C291" s="172"/>
      <c r="D291" s="203">
        <v>19661.55</v>
      </c>
      <c r="E291" s="203">
        <v>19661.55</v>
      </c>
      <c r="F291" s="91"/>
      <c r="G291" s="91"/>
      <c r="H291" s="91"/>
      <c r="I291" s="91"/>
    </row>
    <row r="292" spans="1:9" s="92" customFormat="1" ht="32.25" customHeight="1">
      <c r="A292" s="148" t="s">
        <v>321</v>
      </c>
      <c r="B292" s="133"/>
      <c r="C292" s="172"/>
      <c r="D292" s="203">
        <v>13054</v>
      </c>
      <c r="E292" s="203">
        <v>13054</v>
      </c>
      <c r="F292" s="91"/>
      <c r="G292" s="91"/>
      <c r="H292" s="91"/>
      <c r="I292" s="91"/>
    </row>
    <row r="293" spans="1:9" s="92" customFormat="1" ht="24.75" customHeight="1">
      <c r="A293" s="148" t="s">
        <v>322</v>
      </c>
      <c r="B293" s="149"/>
      <c r="C293" s="150"/>
      <c r="D293" s="203">
        <v>17998.49</v>
      </c>
      <c r="E293" s="203">
        <v>17998.49</v>
      </c>
      <c r="F293" s="91"/>
      <c r="G293" s="91"/>
      <c r="H293" s="91"/>
      <c r="I293" s="91"/>
    </row>
    <row r="294" spans="1:9" s="92" customFormat="1" ht="15.75" customHeight="1">
      <c r="A294" s="85" t="s">
        <v>323</v>
      </c>
      <c r="B294" s="133" t="s">
        <v>109</v>
      </c>
      <c r="C294" s="150"/>
      <c r="D294" s="213">
        <v>4200.01</v>
      </c>
      <c r="E294" s="205">
        <v>4200.01</v>
      </c>
      <c r="F294" s="91"/>
      <c r="G294" s="91"/>
      <c r="H294" s="91"/>
      <c r="I294" s="91"/>
    </row>
    <row r="295" spans="1:9" s="92" customFormat="1" ht="15.75" customHeight="1">
      <c r="A295" s="103" t="s">
        <v>324</v>
      </c>
      <c r="B295" s="133"/>
      <c r="C295" s="193"/>
      <c r="D295" s="214">
        <v>4156</v>
      </c>
      <c r="E295" s="215">
        <v>4156</v>
      </c>
      <c r="F295" s="91"/>
      <c r="G295" s="91"/>
      <c r="H295" s="91"/>
      <c r="I295" s="91"/>
    </row>
    <row r="296" spans="1:9" s="92" customFormat="1" ht="24.75" customHeight="1">
      <c r="A296" s="148" t="s">
        <v>325</v>
      </c>
      <c r="B296" s="104"/>
      <c r="C296" s="193"/>
      <c r="D296" s="200">
        <v>24644</v>
      </c>
      <c r="E296" s="200">
        <v>24644</v>
      </c>
      <c r="F296" s="91"/>
      <c r="G296" s="91"/>
      <c r="H296" s="91"/>
      <c r="I296" s="91"/>
    </row>
    <row r="297" spans="1:9" s="92" customFormat="1" ht="24.75" customHeight="1">
      <c r="A297" s="148" t="s">
        <v>326</v>
      </c>
      <c r="B297" s="104" t="s">
        <v>109</v>
      </c>
      <c r="C297" s="167"/>
      <c r="D297" s="199">
        <v>34993.5</v>
      </c>
      <c r="E297" s="199">
        <v>34993.5</v>
      </c>
      <c r="F297" s="91"/>
      <c r="G297" s="91"/>
      <c r="H297" s="91"/>
      <c r="I297" s="91"/>
    </row>
    <row r="298" spans="1:9" s="92" customFormat="1" ht="20.25" customHeight="1">
      <c r="A298" s="148" t="s">
        <v>327</v>
      </c>
      <c r="B298" s="133"/>
      <c r="C298" s="172"/>
      <c r="D298" s="200">
        <v>4590</v>
      </c>
      <c r="E298" s="200">
        <v>4590</v>
      </c>
      <c r="F298" s="91"/>
      <c r="G298" s="91"/>
      <c r="H298" s="91"/>
      <c r="I298" s="91"/>
    </row>
    <row r="299" spans="1:9" s="92" customFormat="1" ht="24.75" customHeight="1">
      <c r="A299" s="148" t="s">
        <v>328</v>
      </c>
      <c r="B299" s="133"/>
      <c r="C299" s="172"/>
      <c r="D299" s="203">
        <v>17899.98</v>
      </c>
      <c r="E299" s="203">
        <v>17899.98</v>
      </c>
      <c r="F299" s="91"/>
      <c r="G299" s="91"/>
      <c r="H299" s="91"/>
      <c r="I299" s="91"/>
    </row>
    <row r="300" spans="1:9" s="92" customFormat="1" ht="31.5" customHeight="1">
      <c r="A300" s="148" t="s">
        <v>329</v>
      </c>
      <c r="B300" s="149"/>
      <c r="C300" s="175"/>
      <c r="D300" s="199">
        <v>47647.94</v>
      </c>
      <c r="E300" s="203">
        <v>47647.94</v>
      </c>
      <c r="F300" s="91"/>
      <c r="G300" s="91"/>
      <c r="H300" s="91"/>
      <c r="I300" s="91"/>
    </row>
    <row r="301" spans="1:9" s="92" customFormat="1" ht="19.5" customHeight="1">
      <c r="A301" s="216" t="s">
        <v>330</v>
      </c>
      <c r="B301" s="133" t="s">
        <v>109</v>
      </c>
      <c r="C301" s="150"/>
      <c r="D301" s="205">
        <v>228914.98</v>
      </c>
      <c r="E301" s="203">
        <v>228914.98</v>
      </c>
      <c r="F301" s="91"/>
      <c r="G301" s="91"/>
      <c r="H301" s="91"/>
      <c r="I301" s="91"/>
    </row>
    <row r="302" spans="1:9" s="92" customFormat="1" ht="19.5" customHeight="1">
      <c r="A302" s="216"/>
      <c r="B302" s="133"/>
      <c r="C302" s="212"/>
      <c r="D302" s="217">
        <v>302014.1</v>
      </c>
      <c r="E302" s="200">
        <v>302014.1</v>
      </c>
      <c r="F302" s="91"/>
      <c r="G302" s="91"/>
      <c r="H302" s="91"/>
      <c r="I302" s="91"/>
    </row>
    <row r="303" spans="1:9" s="92" customFormat="1" ht="18" customHeight="1">
      <c r="A303" s="216"/>
      <c r="B303" s="133"/>
      <c r="C303" s="193"/>
      <c r="D303" s="215">
        <v>218895</v>
      </c>
      <c r="E303" s="209">
        <v>218895</v>
      </c>
      <c r="F303" s="91"/>
      <c r="G303" s="91"/>
      <c r="H303" s="91"/>
      <c r="I303" s="91"/>
    </row>
    <row r="304" spans="1:9" s="92" customFormat="1" ht="24.75" customHeight="1">
      <c r="A304" s="148" t="s">
        <v>331</v>
      </c>
      <c r="B304" s="100" t="s">
        <v>109</v>
      </c>
      <c r="C304" s="212"/>
      <c r="D304" s="200">
        <v>2792.58</v>
      </c>
      <c r="E304" s="215">
        <v>2792.58</v>
      </c>
      <c r="F304" s="91"/>
      <c r="G304" s="91"/>
      <c r="H304" s="91"/>
      <c r="I304" s="91"/>
    </row>
    <row r="305" spans="1:9" s="92" customFormat="1" ht="15" customHeight="1">
      <c r="A305" s="216" t="s">
        <v>332</v>
      </c>
      <c r="B305" s="133" t="s">
        <v>109</v>
      </c>
      <c r="C305" s="165"/>
      <c r="D305" s="218">
        <v>88105.12</v>
      </c>
      <c r="E305" s="203">
        <v>88105.12</v>
      </c>
      <c r="F305" s="90"/>
      <c r="G305" s="91"/>
      <c r="H305" s="91"/>
      <c r="I305" s="91"/>
    </row>
    <row r="306" spans="1:9" s="92" customFormat="1" ht="15" customHeight="1">
      <c r="A306" s="216"/>
      <c r="B306" s="133"/>
      <c r="C306" s="165"/>
      <c r="D306" s="219">
        <v>79608.93</v>
      </c>
      <c r="E306" s="200">
        <v>79608.93</v>
      </c>
      <c r="F306" s="91"/>
      <c r="G306" s="91"/>
      <c r="H306" s="91"/>
      <c r="I306" s="91"/>
    </row>
    <row r="307" spans="1:9" s="92" customFormat="1" ht="15" customHeight="1">
      <c r="A307" s="216"/>
      <c r="B307" s="133"/>
      <c r="C307" s="165"/>
      <c r="D307" s="219">
        <v>87097.89</v>
      </c>
      <c r="E307" s="200">
        <v>87097.89</v>
      </c>
      <c r="F307" s="91"/>
      <c r="G307" s="91"/>
      <c r="H307" s="91"/>
      <c r="I307" s="91"/>
    </row>
    <row r="308" spans="1:9" s="92" customFormat="1" ht="11.25" customHeight="1">
      <c r="A308" s="216"/>
      <c r="B308" s="133"/>
      <c r="C308" s="165"/>
      <c r="D308" s="220">
        <v>101016.5</v>
      </c>
      <c r="E308" s="221">
        <v>101016.5</v>
      </c>
      <c r="F308" s="91"/>
      <c r="G308" s="91"/>
      <c r="H308" s="91"/>
      <c r="I308" s="91"/>
    </row>
    <row r="309" spans="1:9" s="92" customFormat="1" ht="33" customHeight="1">
      <c r="A309" s="216" t="s">
        <v>333</v>
      </c>
      <c r="B309" s="100" t="s">
        <v>109</v>
      </c>
      <c r="C309" s="95"/>
      <c r="D309" s="222">
        <v>71999.28</v>
      </c>
      <c r="E309" s="219">
        <v>71999.28</v>
      </c>
      <c r="F309" s="91"/>
      <c r="G309" s="91"/>
      <c r="H309" s="91"/>
      <c r="I309" s="91"/>
    </row>
    <row r="310" spans="1:9" s="126" customFormat="1" ht="24.75" customHeight="1">
      <c r="A310" s="155" t="s">
        <v>97</v>
      </c>
      <c r="B310" s="153"/>
      <c r="C310" s="154">
        <f>SUM(C282:C309)+C280</f>
        <v>3.2285000000000004</v>
      </c>
      <c r="D310" s="223">
        <f>SUM(D282:D309)+D280</f>
        <v>56348521.51</v>
      </c>
      <c r="E310" s="223">
        <f>SUM(E282:E309)+E280</f>
        <v>56227086.309999995</v>
      </c>
      <c r="F310" s="125"/>
      <c r="G310" s="125"/>
      <c r="H310" s="125"/>
      <c r="I310" s="125"/>
    </row>
    <row r="311" spans="1:9" s="92" customFormat="1" ht="24" customHeight="1">
      <c r="A311" s="183" t="s">
        <v>98</v>
      </c>
      <c r="B311" s="133"/>
      <c r="C311" s="157">
        <v>3.2285</v>
      </c>
      <c r="D311" s="202">
        <v>56348521.51</v>
      </c>
      <c r="E311" s="202">
        <v>56227086.31</v>
      </c>
      <c r="F311" s="91"/>
      <c r="G311" s="91"/>
      <c r="H311" s="91"/>
      <c r="I311" s="91"/>
    </row>
    <row r="312" spans="1:9" s="92" customFormat="1" ht="18" customHeight="1">
      <c r="A312" s="224" t="s">
        <v>334</v>
      </c>
      <c r="B312" s="133" t="s">
        <v>109</v>
      </c>
      <c r="C312" s="110"/>
      <c r="D312" s="225">
        <v>49871.09</v>
      </c>
      <c r="E312" s="218">
        <v>49871.09</v>
      </c>
      <c r="F312" s="91"/>
      <c r="G312" s="91"/>
      <c r="H312" s="91"/>
      <c r="I312" s="91"/>
    </row>
    <row r="313" spans="1:9" s="92" customFormat="1" ht="18" customHeight="1">
      <c r="A313" s="226" t="s">
        <v>335</v>
      </c>
      <c r="B313" s="133"/>
      <c r="C313" s="95"/>
      <c r="D313" s="227">
        <v>4500</v>
      </c>
      <c r="E313" s="219">
        <v>4500</v>
      </c>
      <c r="F313" s="91"/>
      <c r="G313" s="90"/>
      <c r="H313" s="91"/>
      <c r="I313" s="91"/>
    </row>
    <row r="314" spans="1:9" s="92" customFormat="1" ht="18" customHeight="1">
      <c r="A314" s="226" t="s">
        <v>336</v>
      </c>
      <c r="B314" s="133"/>
      <c r="C314" s="95"/>
      <c r="D314" s="227">
        <v>4500</v>
      </c>
      <c r="E314" s="219">
        <v>4500</v>
      </c>
      <c r="F314" s="91"/>
      <c r="G314" s="91"/>
      <c r="H314" s="91"/>
      <c r="I314" s="91"/>
    </row>
    <row r="315" spans="1:9" s="92" customFormat="1" ht="18" customHeight="1">
      <c r="A315" s="228" t="s">
        <v>337</v>
      </c>
      <c r="B315" s="133"/>
      <c r="C315" s="105"/>
      <c r="D315" s="229">
        <v>25516.78</v>
      </c>
      <c r="E315" s="220">
        <v>25516.78</v>
      </c>
      <c r="F315" s="91"/>
      <c r="G315" s="91"/>
      <c r="H315" s="91"/>
      <c r="I315" s="91"/>
    </row>
    <row r="316" spans="1:9" s="92" customFormat="1" ht="92.25" customHeight="1">
      <c r="A316" s="230" t="s">
        <v>338</v>
      </c>
      <c r="B316" s="104" t="s">
        <v>339</v>
      </c>
      <c r="C316" s="105"/>
      <c r="D316" s="231">
        <v>465488.36</v>
      </c>
      <c r="E316" s="215">
        <v>465488.36</v>
      </c>
      <c r="F316" s="91"/>
      <c r="G316" s="91"/>
      <c r="H316" s="91"/>
      <c r="I316" s="91"/>
    </row>
    <row r="317" spans="1:9" s="92" customFormat="1" ht="95.25" customHeight="1">
      <c r="A317" s="230" t="s">
        <v>340</v>
      </c>
      <c r="B317" s="232" t="s">
        <v>109</v>
      </c>
      <c r="C317" s="157"/>
      <c r="D317" s="233">
        <v>134349.04</v>
      </c>
      <c r="E317" s="205">
        <v>134349.04</v>
      </c>
      <c r="F317" s="90"/>
      <c r="G317" s="91"/>
      <c r="H317" s="91"/>
      <c r="I317" s="91"/>
    </row>
    <row r="318" spans="1:9" s="92" customFormat="1" ht="15" customHeight="1">
      <c r="A318" s="234" t="s">
        <v>341</v>
      </c>
      <c r="B318" s="235"/>
      <c r="C318" s="236">
        <f>SUM(C312:C317)+C310</f>
        <v>3.2285000000000004</v>
      </c>
      <c r="D318" s="223">
        <f>SUM(D312:D317)+D310</f>
        <v>57032746.78</v>
      </c>
      <c r="E318" s="223">
        <f>SUM(E312:E317)+E310</f>
        <v>56911311.58</v>
      </c>
      <c r="F318" s="90"/>
      <c r="G318" s="91"/>
      <c r="H318" s="91"/>
      <c r="I318" s="91"/>
    </row>
  </sheetData>
  <sheetProtection selectLockedCells="1" selectUnlockedCells="1"/>
  <mergeCells count="44">
    <mergeCell ref="B19:B20"/>
    <mergeCell ref="C19:C20"/>
    <mergeCell ref="B21:B22"/>
    <mergeCell ref="C21:C22"/>
    <mergeCell ref="B46:B51"/>
    <mergeCell ref="C46:C51"/>
    <mergeCell ref="B52:B53"/>
    <mergeCell ref="C52:C53"/>
    <mergeCell ref="B54:B57"/>
    <mergeCell ref="C54:C57"/>
    <mergeCell ref="B58:B60"/>
    <mergeCell ref="C74:C75"/>
    <mergeCell ref="B76:B79"/>
    <mergeCell ref="C76:C79"/>
    <mergeCell ref="C82:C83"/>
    <mergeCell ref="B86:B97"/>
    <mergeCell ref="C86:C97"/>
    <mergeCell ref="B98:B101"/>
    <mergeCell ref="C98:C101"/>
    <mergeCell ref="B102:B105"/>
    <mergeCell ref="C102:C105"/>
    <mergeCell ref="B106:B120"/>
    <mergeCell ref="C106:C120"/>
    <mergeCell ref="B126:B130"/>
    <mergeCell ref="C126:C130"/>
    <mergeCell ref="B131:B141"/>
    <mergeCell ref="C131:C141"/>
    <mergeCell ref="B142:B166"/>
    <mergeCell ref="C142:C166"/>
    <mergeCell ref="B187:B208"/>
    <mergeCell ref="C187:C208"/>
    <mergeCell ref="B211:B233"/>
    <mergeCell ref="C211:C233"/>
    <mergeCell ref="B234:B242"/>
    <mergeCell ref="C234:C242"/>
    <mergeCell ref="B243:B249"/>
    <mergeCell ref="C243:C249"/>
    <mergeCell ref="B294:B295"/>
    <mergeCell ref="A301:A303"/>
    <mergeCell ref="B301:B303"/>
    <mergeCell ref="A305:A308"/>
    <mergeCell ref="B305:B308"/>
    <mergeCell ref="C305:C308"/>
    <mergeCell ref="B312:B315"/>
  </mergeCells>
  <printOptions/>
  <pageMargins left="0.7875" right="0.19652777777777777" top="0.3541666666666667" bottom="0.7180555555555556" header="0.5118055555555555" footer="0.5513888888888889"/>
  <pageSetup firstPageNumber="3" useFirstPageNumber="1" horizontalDpi="300" verticalDpi="300" orientation="portrait" paperSize="9" scale="98"/>
  <headerFooter alignWithMargins="0">
    <oddFooter>&amp;C&amp;"Times New Roman,Normalny"&amp;12&amp;P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304"/>
  <sheetViews>
    <sheetView zoomScale="115" zoomScaleNormal="115" workbookViewId="0" topLeftCell="A289">
      <selection activeCell="J290" sqref="J290"/>
    </sheetView>
  </sheetViews>
  <sheetFormatPr defaultColWidth="8" defaultRowHeight="12.75" customHeight="1"/>
  <cols>
    <col min="1" max="1" width="2" style="237" customWidth="1"/>
    <col min="2" max="2" width="11.59765625" style="238" customWidth="1"/>
    <col min="3" max="3" width="24.59765625" style="237" customWidth="1"/>
    <col min="4" max="4" width="9.69921875" style="239" customWidth="1"/>
    <col min="5" max="5" width="9.796875" style="240" customWidth="1"/>
    <col min="6" max="6" width="12.09765625" style="240" customWidth="1"/>
    <col min="7" max="7" width="12.296875" style="241" customWidth="1"/>
    <col min="8" max="8" width="9" style="237" customWidth="1"/>
    <col min="9" max="9" width="10.796875" style="237" customWidth="1"/>
    <col min="10" max="10" width="11.796875" style="237" customWidth="1"/>
    <col min="11" max="11" width="11.296875" style="237" customWidth="1"/>
    <col min="12" max="12" width="10.296875" style="237" customWidth="1"/>
    <col min="13" max="13" width="10" style="237" customWidth="1"/>
    <col min="14" max="14" width="12.296875" style="237" customWidth="1"/>
    <col min="15" max="16384" width="9" style="237" customWidth="1"/>
  </cols>
  <sheetData>
    <row r="1" spans="2:7" ht="27" customHeight="1">
      <c r="B1" s="242" t="s">
        <v>8</v>
      </c>
      <c r="C1" s="242"/>
      <c r="D1" s="242"/>
      <c r="E1" s="242"/>
      <c r="F1" s="242"/>
      <c r="G1" s="242"/>
    </row>
    <row r="2" spans="2:7" s="243" customFormat="1" ht="51" customHeight="1">
      <c r="B2" s="244" t="s">
        <v>342</v>
      </c>
      <c r="C2" s="245" t="s">
        <v>343</v>
      </c>
      <c r="D2" s="246" t="s">
        <v>344</v>
      </c>
      <c r="E2" s="247" t="s">
        <v>345</v>
      </c>
      <c r="F2" s="247" t="s">
        <v>52</v>
      </c>
      <c r="G2" s="248" t="s">
        <v>346</v>
      </c>
    </row>
    <row r="3" spans="2:7" ht="17.25" customHeight="1">
      <c r="B3" s="249" t="s">
        <v>347</v>
      </c>
      <c r="C3" s="250" t="s">
        <v>348</v>
      </c>
      <c r="D3" s="251">
        <v>0.0094</v>
      </c>
      <c r="E3" s="252">
        <f aca="true" t="shared" si="0" ref="E3:E45">(F3/D3)/10000</f>
        <v>15</v>
      </c>
      <c r="F3" s="252">
        <v>1410</v>
      </c>
      <c r="G3" s="253">
        <v>1410</v>
      </c>
    </row>
    <row r="4" spans="2:7" ht="17.25" customHeight="1">
      <c r="B4" s="249" t="s">
        <v>349</v>
      </c>
      <c r="C4" s="250" t="s">
        <v>348</v>
      </c>
      <c r="D4" s="251">
        <v>1.2547000000000001</v>
      </c>
      <c r="E4" s="252">
        <f t="shared" si="0"/>
        <v>19.999999999999996</v>
      </c>
      <c r="F4" s="252">
        <v>250940</v>
      </c>
      <c r="G4" s="253">
        <v>118400</v>
      </c>
    </row>
    <row r="5" spans="2:7" ht="15.75" customHeight="1">
      <c r="B5" s="249" t="s">
        <v>350</v>
      </c>
      <c r="C5" s="250" t="s">
        <v>348</v>
      </c>
      <c r="D5" s="251">
        <v>0.047900000000000005</v>
      </c>
      <c r="E5" s="252">
        <f t="shared" si="0"/>
        <v>19.999999999999996</v>
      </c>
      <c r="F5" s="252">
        <v>9580</v>
      </c>
      <c r="G5" s="253">
        <v>4524.31</v>
      </c>
    </row>
    <row r="6" spans="2:9" ht="15.75" customHeight="1">
      <c r="B6" s="249" t="s">
        <v>351</v>
      </c>
      <c r="C6" s="250" t="s">
        <v>348</v>
      </c>
      <c r="D6" s="251">
        <v>0.33430000000000004</v>
      </c>
      <c r="E6" s="252">
        <f t="shared" si="0"/>
        <v>19.999999999999996</v>
      </c>
      <c r="F6" s="252">
        <v>66860</v>
      </c>
      <c r="G6" s="253">
        <v>31575.69</v>
      </c>
      <c r="I6" s="240"/>
    </row>
    <row r="7" spans="2:7" ht="15.75" customHeight="1">
      <c r="B7" s="249" t="s">
        <v>352</v>
      </c>
      <c r="C7" s="250" t="s">
        <v>348</v>
      </c>
      <c r="D7" s="251">
        <v>0.7621</v>
      </c>
      <c r="E7" s="252">
        <f t="shared" si="0"/>
        <v>50</v>
      </c>
      <c r="F7" s="252">
        <v>381050</v>
      </c>
      <c r="G7" s="253">
        <v>381050</v>
      </c>
    </row>
    <row r="8" spans="2:7" ht="15.75" customHeight="1">
      <c r="B8" s="249" t="s">
        <v>353</v>
      </c>
      <c r="C8" s="250" t="s">
        <v>348</v>
      </c>
      <c r="D8" s="251">
        <v>1.3373</v>
      </c>
      <c r="E8" s="252">
        <f t="shared" si="0"/>
        <v>20</v>
      </c>
      <c r="F8" s="252">
        <v>267460</v>
      </c>
      <c r="G8" s="253">
        <v>126200</v>
      </c>
    </row>
    <row r="9" spans="2:7" ht="15.75" customHeight="1">
      <c r="B9" s="249" t="s">
        <v>354</v>
      </c>
      <c r="C9" s="250" t="s">
        <v>348</v>
      </c>
      <c r="D9" s="251">
        <v>1.7224</v>
      </c>
      <c r="E9" s="252">
        <f t="shared" si="0"/>
        <v>50</v>
      </c>
      <c r="F9" s="252">
        <v>861200</v>
      </c>
      <c r="G9" s="253">
        <v>861200</v>
      </c>
    </row>
    <row r="10" spans="2:7" ht="15.75" customHeight="1">
      <c r="B10" s="249" t="s">
        <v>355</v>
      </c>
      <c r="C10" s="250" t="s">
        <v>348</v>
      </c>
      <c r="D10" s="251">
        <v>0.10160000000000001</v>
      </c>
      <c r="E10" s="252">
        <f t="shared" si="0"/>
        <v>49.99999999999999</v>
      </c>
      <c r="F10" s="252">
        <v>50800</v>
      </c>
      <c r="G10" s="253">
        <v>50800</v>
      </c>
    </row>
    <row r="11" spans="2:10" ht="15.75" customHeight="1">
      <c r="B11" s="249" t="s">
        <v>356</v>
      </c>
      <c r="C11" s="250" t="s">
        <v>348</v>
      </c>
      <c r="D11" s="251">
        <v>0.0814</v>
      </c>
      <c r="E11" s="252">
        <f t="shared" si="0"/>
        <v>20.287395577395575</v>
      </c>
      <c r="F11" s="252">
        <v>16513.94</v>
      </c>
      <c r="G11" s="253">
        <v>16513.94</v>
      </c>
      <c r="J11" s="240"/>
    </row>
    <row r="12" spans="2:7" ht="15.75" customHeight="1">
      <c r="B12" s="249" t="s">
        <v>357</v>
      </c>
      <c r="C12" s="250" t="s">
        <v>348</v>
      </c>
      <c r="D12" s="251">
        <v>0.2666</v>
      </c>
      <c r="E12" s="252">
        <f t="shared" si="0"/>
        <v>50</v>
      </c>
      <c r="F12" s="252">
        <v>133300</v>
      </c>
      <c r="G12" s="253">
        <v>133300</v>
      </c>
    </row>
    <row r="13" spans="2:7" ht="15.75" customHeight="1">
      <c r="B13" s="249" t="s">
        <v>358</v>
      </c>
      <c r="C13" s="250" t="s">
        <v>359</v>
      </c>
      <c r="D13" s="251">
        <v>0.0563</v>
      </c>
      <c r="E13" s="252">
        <f t="shared" si="0"/>
        <v>20.071047957371224</v>
      </c>
      <c r="F13" s="252">
        <v>11300</v>
      </c>
      <c r="G13" s="253">
        <v>11300</v>
      </c>
    </row>
    <row r="14" spans="2:7" ht="15.75" customHeight="1">
      <c r="B14" s="249" t="s">
        <v>360</v>
      </c>
      <c r="C14" s="250" t="s">
        <v>359</v>
      </c>
      <c r="D14" s="251">
        <v>0.0103</v>
      </c>
      <c r="E14" s="252">
        <f t="shared" si="0"/>
        <v>20.388349514563107</v>
      </c>
      <c r="F14" s="252">
        <v>2100</v>
      </c>
      <c r="G14" s="253">
        <v>2100</v>
      </c>
    </row>
    <row r="15" spans="2:7" ht="15.75" customHeight="1">
      <c r="B15" s="249" t="s">
        <v>361</v>
      </c>
      <c r="C15" s="250" t="s">
        <v>359</v>
      </c>
      <c r="D15" s="251">
        <v>0.0191</v>
      </c>
      <c r="E15" s="252">
        <f t="shared" si="0"/>
        <v>56.830575916230366</v>
      </c>
      <c r="F15" s="252">
        <v>10854.64</v>
      </c>
      <c r="G15" s="253">
        <v>10854.64</v>
      </c>
    </row>
    <row r="16" spans="2:7" ht="15.75" customHeight="1">
      <c r="B16" s="249" t="s">
        <v>362</v>
      </c>
      <c r="C16" s="250" t="s">
        <v>359</v>
      </c>
      <c r="D16" s="251">
        <v>0.0901</v>
      </c>
      <c r="E16" s="252">
        <f t="shared" si="0"/>
        <v>51.447991120976695</v>
      </c>
      <c r="F16" s="252">
        <v>46354.64</v>
      </c>
      <c r="G16" s="253">
        <v>46354.64</v>
      </c>
    </row>
    <row r="17" spans="2:7" ht="15.75" customHeight="1">
      <c r="B17" s="249" t="s">
        <v>363</v>
      </c>
      <c r="C17" s="250" t="s">
        <v>364</v>
      </c>
      <c r="D17" s="251">
        <v>0.068</v>
      </c>
      <c r="E17" s="252">
        <f t="shared" si="0"/>
        <v>20</v>
      </c>
      <c r="F17" s="252">
        <v>13600</v>
      </c>
      <c r="G17" s="253">
        <v>2913</v>
      </c>
    </row>
    <row r="18" spans="2:7" ht="15.75" customHeight="1">
      <c r="B18" s="249" t="s">
        <v>365</v>
      </c>
      <c r="C18" s="250" t="s">
        <v>366</v>
      </c>
      <c r="D18" s="251">
        <v>0.30810000000000004</v>
      </c>
      <c r="E18" s="252">
        <f t="shared" si="0"/>
        <v>19.999999999999996</v>
      </c>
      <c r="F18" s="252">
        <v>61620</v>
      </c>
      <c r="G18" s="253">
        <v>29100</v>
      </c>
    </row>
    <row r="19" spans="2:7" ht="15.75" customHeight="1">
      <c r="B19" s="249" t="s">
        <v>367</v>
      </c>
      <c r="C19" s="250" t="s">
        <v>366</v>
      </c>
      <c r="D19" s="251">
        <v>0.4087</v>
      </c>
      <c r="E19" s="252">
        <f t="shared" si="0"/>
        <v>20</v>
      </c>
      <c r="F19" s="252">
        <v>81740</v>
      </c>
      <c r="G19" s="253">
        <v>38600</v>
      </c>
    </row>
    <row r="20" spans="2:7" ht="15.75" customHeight="1">
      <c r="B20" s="249" t="s">
        <v>368</v>
      </c>
      <c r="C20" s="250" t="s">
        <v>369</v>
      </c>
      <c r="D20" s="251">
        <v>0.0142</v>
      </c>
      <c r="E20" s="252">
        <f t="shared" si="0"/>
        <v>11.092957746478874</v>
      </c>
      <c r="F20" s="252">
        <v>1575.2</v>
      </c>
      <c r="G20" s="253">
        <v>1575.2</v>
      </c>
    </row>
    <row r="21" spans="2:7" ht="15.75" customHeight="1">
      <c r="B21" s="249" t="s">
        <v>370</v>
      </c>
      <c r="C21" s="250" t="s">
        <v>369</v>
      </c>
      <c r="D21" s="251">
        <v>0.009300000000000001</v>
      </c>
      <c r="E21" s="252">
        <f t="shared" si="0"/>
        <v>39.5247311827957</v>
      </c>
      <c r="F21" s="252">
        <v>3675.8</v>
      </c>
      <c r="G21" s="253">
        <v>3675.8</v>
      </c>
    </row>
    <row r="22" spans="2:7" s="254" customFormat="1" ht="15.75" customHeight="1">
      <c r="B22" s="255" t="s">
        <v>371</v>
      </c>
      <c r="C22" s="256" t="s">
        <v>372</v>
      </c>
      <c r="D22" s="257">
        <v>0.3337</v>
      </c>
      <c r="E22" s="253">
        <f t="shared" si="0"/>
        <v>20</v>
      </c>
      <c r="F22" s="253">
        <v>66740</v>
      </c>
      <c r="G22" s="253">
        <v>48600</v>
      </c>
    </row>
    <row r="23" spans="2:10" s="254" customFormat="1" ht="15.75" customHeight="1">
      <c r="B23" s="255" t="s">
        <v>373</v>
      </c>
      <c r="C23" s="256"/>
      <c r="D23" s="257">
        <v>0.2851</v>
      </c>
      <c r="E23" s="253">
        <f t="shared" si="0"/>
        <v>20</v>
      </c>
      <c r="F23" s="253">
        <v>57020</v>
      </c>
      <c r="G23" s="253"/>
      <c r="J23" s="241"/>
    </row>
    <row r="24" spans="2:7" ht="15.75" customHeight="1">
      <c r="B24" s="249" t="s">
        <v>374</v>
      </c>
      <c r="C24" s="250" t="s">
        <v>375</v>
      </c>
      <c r="D24" s="251">
        <v>0.0746</v>
      </c>
      <c r="E24" s="252">
        <f t="shared" si="0"/>
        <v>25.94</v>
      </c>
      <c r="F24" s="252">
        <v>19351.24</v>
      </c>
      <c r="G24" s="253">
        <v>19351.24</v>
      </c>
    </row>
    <row r="25" spans="2:7" ht="15.75" customHeight="1">
      <c r="B25" s="249" t="s">
        <v>376</v>
      </c>
      <c r="C25" s="250"/>
      <c r="D25" s="251">
        <v>0.1646</v>
      </c>
      <c r="E25" s="252">
        <f t="shared" si="0"/>
        <v>20</v>
      </c>
      <c r="F25" s="252">
        <v>32920</v>
      </c>
      <c r="G25" s="253"/>
    </row>
    <row r="26" spans="2:7" ht="15.75" customHeight="1">
      <c r="B26" s="249" t="s">
        <v>377</v>
      </c>
      <c r="C26" s="250" t="s">
        <v>375</v>
      </c>
      <c r="D26" s="251">
        <v>0.19920000000000002</v>
      </c>
      <c r="E26" s="252">
        <f t="shared" si="0"/>
        <v>20.16</v>
      </c>
      <c r="F26" s="252">
        <v>40158.72</v>
      </c>
      <c r="G26" s="253">
        <v>40158.72</v>
      </c>
    </row>
    <row r="27" spans="2:7" ht="15.75" customHeight="1">
      <c r="B27" s="249" t="s">
        <v>378</v>
      </c>
      <c r="C27" s="250" t="s">
        <v>372</v>
      </c>
      <c r="D27" s="251">
        <v>0.1282</v>
      </c>
      <c r="E27" s="252">
        <f t="shared" si="0"/>
        <v>25.94</v>
      </c>
      <c r="F27" s="252">
        <v>33255.08</v>
      </c>
      <c r="G27" s="253">
        <v>33255.08</v>
      </c>
    </row>
    <row r="28" spans="2:7" ht="15.75" customHeight="1">
      <c r="B28" s="249" t="s">
        <v>379</v>
      </c>
      <c r="C28" s="250" t="s">
        <v>372</v>
      </c>
      <c r="D28" s="251">
        <v>0.6821</v>
      </c>
      <c r="E28" s="252">
        <f t="shared" si="0"/>
        <v>38.73332355959536</v>
      </c>
      <c r="F28" s="252">
        <v>264200</v>
      </c>
      <c r="G28" s="253">
        <v>264200</v>
      </c>
    </row>
    <row r="29" spans="2:7" ht="15.75" customHeight="1">
      <c r="B29" s="249" t="s">
        <v>380</v>
      </c>
      <c r="C29" s="250" t="s">
        <v>372</v>
      </c>
      <c r="D29" s="251">
        <v>0.14120000000000002</v>
      </c>
      <c r="E29" s="252">
        <f t="shared" si="0"/>
        <v>21.037535410764868</v>
      </c>
      <c r="F29" s="252">
        <v>29705</v>
      </c>
      <c r="G29" s="253">
        <v>29705</v>
      </c>
    </row>
    <row r="30" spans="2:7" ht="13.5" customHeight="1">
      <c r="B30" s="249" t="s">
        <v>381</v>
      </c>
      <c r="C30" s="250" t="s">
        <v>372</v>
      </c>
      <c r="D30" s="251">
        <v>0.0752</v>
      </c>
      <c r="E30" s="252">
        <f t="shared" si="0"/>
        <v>21.03723404255319</v>
      </c>
      <c r="F30" s="252">
        <v>15820</v>
      </c>
      <c r="G30" s="253">
        <v>15820</v>
      </c>
    </row>
    <row r="31" spans="2:7" ht="13.5" customHeight="1">
      <c r="B31" s="249" t="s">
        <v>382</v>
      </c>
      <c r="C31" s="250" t="s">
        <v>372</v>
      </c>
      <c r="D31" s="251">
        <v>0.07640000000000001</v>
      </c>
      <c r="E31" s="252">
        <f t="shared" si="0"/>
        <v>21.047120418848163</v>
      </c>
      <c r="F31" s="252">
        <v>16080</v>
      </c>
      <c r="G31" s="253">
        <v>16080</v>
      </c>
    </row>
    <row r="32" spans="2:7" ht="13.5" customHeight="1">
      <c r="B32" s="249" t="s">
        <v>383</v>
      </c>
      <c r="C32" s="250" t="s">
        <v>372</v>
      </c>
      <c r="D32" s="251">
        <v>0.0028</v>
      </c>
      <c r="E32" s="252">
        <f t="shared" si="0"/>
        <v>21.07142857142857</v>
      </c>
      <c r="F32" s="252">
        <v>590</v>
      </c>
      <c r="G32" s="253">
        <v>590</v>
      </c>
    </row>
    <row r="33" spans="2:7" ht="13.5" customHeight="1">
      <c r="B33" s="249" t="s">
        <v>384</v>
      </c>
      <c r="C33" s="250" t="s">
        <v>372</v>
      </c>
      <c r="D33" s="251">
        <v>0.031100000000000003</v>
      </c>
      <c r="E33" s="252">
        <f t="shared" si="0"/>
        <v>21.038585209003212</v>
      </c>
      <c r="F33" s="252">
        <v>6543</v>
      </c>
      <c r="G33" s="253">
        <v>6543</v>
      </c>
    </row>
    <row r="34" spans="2:7" ht="13.5" customHeight="1">
      <c r="B34" s="249" t="s">
        <v>385</v>
      </c>
      <c r="C34" s="250" t="s">
        <v>372</v>
      </c>
      <c r="D34" s="251">
        <v>0.41450000000000004</v>
      </c>
      <c r="E34" s="252">
        <f t="shared" si="0"/>
        <v>21.037153196622434</v>
      </c>
      <c r="F34" s="252">
        <v>87199</v>
      </c>
      <c r="G34" s="253">
        <v>87199</v>
      </c>
    </row>
    <row r="35" spans="2:7" ht="13.5" customHeight="1">
      <c r="B35" s="249" t="s">
        <v>386</v>
      </c>
      <c r="C35" s="250" t="s">
        <v>372</v>
      </c>
      <c r="D35" s="251">
        <v>0.0105</v>
      </c>
      <c r="E35" s="252">
        <f t="shared" si="0"/>
        <v>20.95238095238095</v>
      </c>
      <c r="F35" s="252">
        <v>2200</v>
      </c>
      <c r="G35" s="253">
        <v>2200</v>
      </c>
    </row>
    <row r="36" spans="2:7" ht="15.75" customHeight="1">
      <c r="B36" s="249" t="s">
        <v>387</v>
      </c>
      <c r="C36" s="250" t="s">
        <v>372</v>
      </c>
      <c r="D36" s="251">
        <v>0.0105</v>
      </c>
      <c r="E36" s="252">
        <f t="shared" si="0"/>
        <v>20.95238095238095</v>
      </c>
      <c r="F36" s="252">
        <v>2200</v>
      </c>
      <c r="G36" s="253">
        <v>2200</v>
      </c>
    </row>
    <row r="37" spans="2:7" ht="12" customHeight="1">
      <c r="B37" s="249" t="s">
        <v>388</v>
      </c>
      <c r="C37" s="250" t="s">
        <v>372</v>
      </c>
      <c r="D37" s="251">
        <v>0.2363</v>
      </c>
      <c r="E37" s="252">
        <f t="shared" si="0"/>
        <v>36.84426153195091</v>
      </c>
      <c r="F37" s="252">
        <v>87062.99</v>
      </c>
      <c r="G37" s="253">
        <v>87062.99</v>
      </c>
    </row>
    <row r="38" spans="2:9" ht="12" customHeight="1">
      <c r="B38" s="249" t="s">
        <v>389</v>
      </c>
      <c r="C38" s="250" t="s">
        <v>372</v>
      </c>
      <c r="D38" s="251">
        <v>0.3181</v>
      </c>
      <c r="E38" s="252">
        <f t="shared" si="0"/>
        <v>36.84426595410248</v>
      </c>
      <c r="F38" s="252">
        <v>117201.61</v>
      </c>
      <c r="G38" s="253">
        <v>117201.61</v>
      </c>
      <c r="I38" s="240"/>
    </row>
    <row r="39" spans="2:11" s="254" customFormat="1" ht="14.25" customHeight="1">
      <c r="B39" s="255" t="s">
        <v>390</v>
      </c>
      <c r="C39" s="256" t="s">
        <v>372</v>
      </c>
      <c r="D39" s="257">
        <v>3.8507</v>
      </c>
      <c r="E39" s="253">
        <f t="shared" si="0"/>
        <v>36.84425169449711</v>
      </c>
      <c r="F39" s="253">
        <v>1418761.6</v>
      </c>
      <c r="G39" s="253">
        <v>1418761.6</v>
      </c>
      <c r="I39" s="258"/>
      <c r="J39" s="241"/>
      <c r="K39" s="241"/>
    </row>
    <row r="40" spans="2:11" ht="15.75" customHeight="1">
      <c r="B40" s="249" t="s">
        <v>391</v>
      </c>
      <c r="C40" s="250" t="s">
        <v>392</v>
      </c>
      <c r="D40" s="251">
        <v>0.18910000000000002</v>
      </c>
      <c r="E40" s="252">
        <f t="shared" si="0"/>
        <v>20.835536753040717</v>
      </c>
      <c r="F40" s="252">
        <v>39400</v>
      </c>
      <c r="G40" s="253">
        <v>39400</v>
      </c>
      <c r="I40" s="239"/>
      <c r="J40" s="240"/>
      <c r="K40" s="240"/>
    </row>
    <row r="41" spans="2:7" ht="15.75" customHeight="1">
      <c r="B41" s="249" t="s">
        <v>393</v>
      </c>
      <c r="C41" s="250" t="s">
        <v>394</v>
      </c>
      <c r="D41" s="251">
        <v>0.019</v>
      </c>
      <c r="E41" s="252">
        <f t="shared" si="0"/>
        <v>20</v>
      </c>
      <c r="F41" s="252">
        <v>3800</v>
      </c>
      <c r="G41" s="253">
        <v>1491.36</v>
      </c>
    </row>
    <row r="42" spans="2:9" ht="18" customHeight="1">
      <c r="B42" s="249" t="s">
        <v>395</v>
      </c>
      <c r="C42" s="250" t="s">
        <v>394</v>
      </c>
      <c r="D42" s="251">
        <v>0.1721</v>
      </c>
      <c r="E42" s="252">
        <f t="shared" si="0"/>
        <v>20</v>
      </c>
      <c r="F42" s="252">
        <v>34420</v>
      </c>
      <c r="G42" s="253">
        <v>13508.64</v>
      </c>
      <c r="I42" s="240"/>
    </row>
    <row r="43" spans="2:7" s="254" customFormat="1" ht="15.75" customHeight="1">
      <c r="B43" s="255" t="s">
        <v>396</v>
      </c>
      <c r="C43" s="256" t="s">
        <v>397</v>
      </c>
      <c r="D43" s="257">
        <v>0.22660000000000002</v>
      </c>
      <c r="E43" s="253">
        <f t="shared" si="0"/>
        <v>19.999999999999996</v>
      </c>
      <c r="F43" s="253">
        <v>45320</v>
      </c>
      <c r="G43" s="253">
        <v>17800</v>
      </c>
    </row>
    <row r="44" spans="2:7" ht="17.25" customHeight="1">
      <c r="B44" s="249" t="s">
        <v>398</v>
      </c>
      <c r="C44" s="250" t="s">
        <v>397</v>
      </c>
      <c r="D44" s="251">
        <v>0.33180000000000004</v>
      </c>
      <c r="E44" s="252">
        <f t="shared" si="0"/>
        <v>19.999999999999996</v>
      </c>
      <c r="F44" s="252">
        <v>66360</v>
      </c>
      <c r="G44" s="253">
        <v>26000</v>
      </c>
    </row>
    <row r="45" spans="2:7" ht="15" customHeight="1">
      <c r="B45" s="259" t="s">
        <v>399</v>
      </c>
      <c r="C45" s="260" t="s">
        <v>400</v>
      </c>
      <c r="D45" s="251">
        <v>2.4752</v>
      </c>
      <c r="E45" s="252">
        <f t="shared" si="0"/>
        <v>20</v>
      </c>
      <c r="F45" s="252">
        <v>495040</v>
      </c>
      <c r="G45" s="253">
        <v>233700</v>
      </c>
    </row>
    <row r="46" spans="2:7" s="261" customFormat="1" ht="21" customHeight="1">
      <c r="B46" s="262" t="s">
        <v>97</v>
      </c>
      <c r="C46" s="262"/>
      <c r="D46" s="263">
        <f>SUM(D3:D45)</f>
        <v>17.3504</v>
      </c>
      <c r="E46" s="264"/>
      <c r="F46" s="264">
        <f>SUM(F3:F45)</f>
        <v>5253282.46</v>
      </c>
      <c r="G46" s="264">
        <f>SUM(G3:G45)</f>
        <v>4392275.460000001</v>
      </c>
    </row>
    <row r="47" spans="2:7" s="265" customFormat="1" ht="21.75" customHeight="1">
      <c r="B47" s="266" t="s">
        <v>98</v>
      </c>
      <c r="C47" s="266"/>
      <c r="D47" s="267">
        <v>17.3504</v>
      </c>
      <c r="E47" s="268"/>
      <c r="F47" s="268">
        <v>5253282.46</v>
      </c>
      <c r="G47" s="269">
        <v>4392275.46</v>
      </c>
    </row>
    <row r="48" spans="2:7" ht="17.25" customHeight="1">
      <c r="B48" s="270" t="s">
        <v>401</v>
      </c>
      <c r="C48" s="271" t="s">
        <v>372</v>
      </c>
      <c r="D48" s="251">
        <v>0.2379</v>
      </c>
      <c r="E48" s="252">
        <f aca="true" t="shared" si="1" ref="E48:E89">(F48/D48)/10000</f>
        <v>20</v>
      </c>
      <c r="F48" s="252">
        <v>47580</v>
      </c>
      <c r="G48" s="253">
        <v>6963.32</v>
      </c>
    </row>
    <row r="49" spans="2:9" ht="17.25" customHeight="1">
      <c r="B49" s="249" t="s">
        <v>402</v>
      </c>
      <c r="C49" s="250" t="s">
        <v>372</v>
      </c>
      <c r="D49" s="251">
        <v>0.0076</v>
      </c>
      <c r="E49" s="252">
        <f t="shared" si="1"/>
        <v>20</v>
      </c>
      <c r="F49" s="252">
        <v>1520</v>
      </c>
      <c r="G49" s="253">
        <v>222.45</v>
      </c>
      <c r="I49" s="240"/>
    </row>
    <row r="50" spans="2:9" ht="18.75" customHeight="1">
      <c r="B50" s="249" t="s">
        <v>403</v>
      </c>
      <c r="C50" s="250" t="s">
        <v>372</v>
      </c>
      <c r="D50" s="251">
        <v>0.2749</v>
      </c>
      <c r="E50" s="252">
        <f t="shared" si="1"/>
        <v>20.000000000000004</v>
      </c>
      <c r="F50" s="252">
        <v>54980</v>
      </c>
      <c r="G50" s="252">
        <v>8046.31</v>
      </c>
      <c r="I50" s="240"/>
    </row>
    <row r="51" spans="2:7" ht="18" customHeight="1">
      <c r="B51" s="249" t="s">
        <v>404</v>
      </c>
      <c r="C51" s="250" t="s">
        <v>405</v>
      </c>
      <c r="D51" s="251">
        <v>0.0849</v>
      </c>
      <c r="E51" s="252">
        <f t="shared" si="1"/>
        <v>20</v>
      </c>
      <c r="F51" s="252">
        <v>16980</v>
      </c>
      <c r="G51" s="253">
        <v>8000</v>
      </c>
    </row>
    <row r="52" spans="2:7" ht="17.25" customHeight="1">
      <c r="B52" s="249" t="s">
        <v>406</v>
      </c>
      <c r="C52" s="250" t="s">
        <v>372</v>
      </c>
      <c r="D52" s="251">
        <v>0.202</v>
      </c>
      <c r="E52" s="252">
        <f t="shared" si="1"/>
        <v>27.277227722772274</v>
      </c>
      <c r="F52" s="252">
        <v>55100</v>
      </c>
      <c r="G52" s="253">
        <v>55100</v>
      </c>
    </row>
    <row r="53" spans="2:7" ht="15.75" customHeight="1">
      <c r="B53" s="249" t="s">
        <v>407</v>
      </c>
      <c r="C53" s="250" t="s">
        <v>372</v>
      </c>
      <c r="D53" s="251">
        <v>0.0758</v>
      </c>
      <c r="E53" s="252">
        <f t="shared" si="1"/>
        <v>9.999999999999998</v>
      </c>
      <c r="F53" s="252">
        <v>7580</v>
      </c>
      <c r="G53" s="253">
        <v>2218</v>
      </c>
    </row>
    <row r="54" spans="2:7" ht="15.75" customHeight="1">
      <c r="B54" s="249" t="s">
        <v>408</v>
      </c>
      <c r="C54" s="250" t="s">
        <v>372</v>
      </c>
      <c r="D54" s="251">
        <v>0.018600000000000002</v>
      </c>
      <c r="E54" s="252">
        <f t="shared" si="1"/>
        <v>9.999999999999998</v>
      </c>
      <c r="F54" s="252">
        <v>1860</v>
      </c>
      <c r="G54" s="253">
        <v>544.42</v>
      </c>
    </row>
    <row r="55" spans="2:7" ht="18" customHeight="1">
      <c r="B55" s="249" t="s">
        <v>409</v>
      </c>
      <c r="C55" s="250" t="s">
        <v>372</v>
      </c>
      <c r="D55" s="251">
        <v>0.0032</v>
      </c>
      <c r="E55" s="252">
        <f t="shared" si="1"/>
        <v>20</v>
      </c>
      <c r="F55" s="252">
        <v>640</v>
      </c>
      <c r="G55" s="253">
        <v>93.7</v>
      </c>
    </row>
    <row r="56" spans="2:7" ht="15.75" customHeight="1">
      <c r="B56" s="249" t="s">
        <v>410</v>
      </c>
      <c r="C56" s="250" t="s">
        <v>372</v>
      </c>
      <c r="D56" s="251">
        <v>0.1027</v>
      </c>
      <c r="E56" s="252">
        <f t="shared" si="1"/>
        <v>20</v>
      </c>
      <c r="F56" s="252">
        <v>20540</v>
      </c>
      <c r="G56" s="253">
        <v>3005.02</v>
      </c>
    </row>
    <row r="57" spans="2:7" ht="15.75" customHeight="1">
      <c r="B57" s="249" t="s">
        <v>411</v>
      </c>
      <c r="C57" s="250" t="s">
        <v>372</v>
      </c>
      <c r="D57" s="251">
        <v>0.05</v>
      </c>
      <c r="E57" s="252">
        <f t="shared" si="1"/>
        <v>40</v>
      </c>
      <c r="F57" s="252">
        <v>20000</v>
      </c>
      <c r="G57" s="253">
        <v>1463.5</v>
      </c>
    </row>
    <row r="58" spans="2:7" ht="15.75" customHeight="1">
      <c r="B58" s="249">
        <v>64</v>
      </c>
      <c r="C58" s="250" t="s">
        <v>412</v>
      </c>
      <c r="D58" s="251">
        <v>0.123</v>
      </c>
      <c r="E58" s="252">
        <f t="shared" si="1"/>
        <v>24.66159349593496</v>
      </c>
      <c r="F58" s="252">
        <v>30333.76</v>
      </c>
      <c r="G58" s="253">
        <v>30333.76</v>
      </c>
    </row>
    <row r="59" spans="2:7" ht="15.75" customHeight="1">
      <c r="B59" s="249" t="s">
        <v>413</v>
      </c>
      <c r="C59" s="260" t="s">
        <v>412</v>
      </c>
      <c r="D59" s="251">
        <v>0.0285</v>
      </c>
      <c r="E59" s="252">
        <f t="shared" si="1"/>
        <v>33.129999999999995</v>
      </c>
      <c r="F59" s="252">
        <v>9442.05</v>
      </c>
      <c r="G59" s="253">
        <v>17226.28</v>
      </c>
    </row>
    <row r="60" spans="2:7" ht="15.75" customHeight="1">
      <c r="B60" s="249" t="s">
        <v>414</v>
      </c>
      <c r="C60" s="260" t="s">
        <v>412</v>
      </c>
      <c r="D60" s="251">
        <v>0.0235</v>
      </c>
      <c r="E60" s="252">
        <f t="shared" si="1"/>
        <v>33.1243829787234</v>
      </c>
      <c r="F60" s="252">
        <v>7784.23</v>
      </c>
      <c r="G60" s="253"/>
    </row>
    <row r="61" spans="2:7" ht="15.75" customHeight="1">
      <c r="B61" s="249" t="s">
        <v>415</v>
      </c>
      <c r="C61" s="250" t="s">
        <v>416</v>
      </c>
      <c r="D61" s="251">
        <v>0.11460000000000001</v>
      </c>
      <c r="E61" s="252">
        <f t="shared" si="1"/>
        <v>30.61773123909249</v>
      </c>
      <c r="F61" s="252">
        <v>35087.92</v>
      </c>
      <c r="G61" s="253">
        <v>35087.92</v>
      </c>
    </row>
    <row r="62" spans="2:7" ht="15.75" customHeight="1">
      <c r="B62" s="249" t="s">
        <v>417</v>
      </c>
      <c r="C62" s="250" t="s">
        <v>418</v>
      </c>
      <c r="D62" s="251">
        <v>0.1221</v>
      </c>
      <c r="E62" s="252">
        <f t="shared" si="1"/>
        <v>33</v>
      </c>
      <c r="F62" s="252">
        <v>40293</v>
      </c>
      <c r="G62" s="253">
        <v>13626.36</v>
      </c>
    </row>
    <row r="63" spans="2:9" s="254" customFormat="1" ht="15.75" customHeight="1">
      <c r="B63" s="272" t="s">
        <v>419</v>
      </c>
      <c r="C63" s="256" t="s">
        <v>418</v>
      </c>
      <c r="D63" s="273">
        <v>0.0869</v>
      </c>
      <c r="E63" s="253">
        <f t="shared" si="1"/>
        <v>34.77</v>
      </c>
      <c r="F63" s="274">
        <v>30215.13</v>
      </c>
      <c r="G63" s="274">
        <v>6802.88</v>
      </c>
      <c r="I63" s="241"/>
    </row>
    <row r="64" spans="2:12" s="254" customFormat="1" ht="15.75" customHeight="1">
      <c r="B64" s="272" t="s">
        <v>420</v>
      </c>
      <c r="C64" s="256" t="s">
        <v>418</v>
      </c>
      <c r="D64" s="273">
        <v>0.08660000000000001</v>
      </c>
      <c r="E64" s="253">
        <f t="shared" si="1"/>
        <v>34.769999999999996</v>
      </c>
      <c r="F64" s="274">
        <v>30110.82</v>
      </c>
      <c r="G64" s="274">
        <v>6779.4</v>
      </c>
      <c r="I64" s="241"/>
      <c r="L64" s="275"/>
    </row>
    <row r="65" spans="2:12" s="254" customFormat="1" ht="15.75" customHeight="1">
      <c r="B65" s="272" t="s">
        <v>421</v>
      </c>
      <c r="C65" s="256" t="s">
        <v>418</v>
      </c>
      <c r="D65" s="273">
        <v>0.0175</v>
      </c>
      <c r="E65" s="253">
        <f t="shared" si="1"/>
        <v>34.769999999999996</v>
      </c>
      <c r="F65" s="274">
        <v>6084.75</v>
      </c>
      <c r="G65" s="274">
        <v>1369.97</v>
      </c>
      <c r="L65" s="241"/>
    </row>
    <row r="66" spans="2:10" s="254" customFormat="1" ht="15.75" customHeight="1">
      <c r="B66" s="272" t="s">
        <v>422</v>
      </c>
      <c r="C66" s="256" t="s">
        <v>418</v>
      </c>
      <c r="D66" s="273">
        <v>0.07980000000000001</v>
      </c>
      <c r="E66" s="253">
        <f t="shared" si="1"/>
        <v>34.769999999999996</v>
      </c>
      <c r="F66" s="274">
        <v>27746.46</v>
      </c>
      <c r="G66" s="274">
        <v>6247.07</v>
      </c>
      <c r="J66" s="258"/>
    </row>
    <row r="67" spans="2:10" s="254" customFormat="1" ht="15.75" customHeight="1">
      <c r="B67" s="272" t="s">
        <v>423</v>
      </c>
      <c r="C67" s="256" t="s">
        <v>418</v>
      </c>
      <c r="D67" s="273">
        <v>0.076</v>
      </c>
      <c r="E67" s="253">
        <f t="shared" si="1"/>
        <v>34.77</v>
      </c>
      <c r="F67" s="274">
        <v>26425.2</v>
      </c>
      <c r="G67" s="274">
        <v>5949.59</v>
      </c>
      <c r="J67" s="258"/>
    </row>
    <row r="68" spans="2:7" s="254" customFormat="1" ht="15.75" customHeight="1">
      <c r="B68" s="272" t="s">
        <v>424</v>
      </c>
      <c r="C68" s="256" t="s">
        <v>418</v>
      </c>
      <c r="D68" s="273">
        <v>0.0648</v>
      </c>
      <c r="E68" s="253">
        <f t="shared" si="1"/>
        <v>34.77</v>
      </c>
      <c r="F68" s="274">
        <v>22530.96</v>
      </c>
      <c r="G68" s="274">
        <v>5072.83</v>
      </c>
    </row>
    <row r="69" spans="2:13" s="254" customFormat="1" ht="15.75" customHeight="1">
      <c r="B69" s="272" t="s">
        <v>425</v>
      </c>
      <c r="C69" s="256" t="s">
        <v>418</v>
      </c>
      <c r="D69" s="273">
        <v>0.0646</v>
      </c>
      <c r="E69" s="253">
        <f t="shared" si="1"/>
        <v>34.769999999999996</v>
      </c>
      <c r="F69" s="274">
        <v>22461.42</v>
      </c>
      <c r="G69" s="274">
        <v>5057.15</v>
      </c>
      <c r="I69" s="241"/>
      <c r="J69" s="241"/>
      <c r="L69" s="276"/>
      <c r="M69" s="241"/>
    </row>
    <row r="70" spans="2:9" s="254" customFormat="1" ht="15.75" customHeight="1">
      <c r="B70" s="272" t="s">
        <v>426</v>
      </c>
      <c r="C70" s="256" t="s">
        <v>418</v>
      </c>
      <c r="D70" s="273">
        <v>0.0663</v>
      </c>
      <c r="E70" s="253">
        <f t="shared" si="1"/>
        <v>34.77</v>
      </c>
      <c r="F70" s="274">
        <v>23052.51</v>
      </c>
      <c r="G70" s="274">
        <v>5190.23</v>
      </c>
      <c r="I70" s="241"/>
    </row>
    <row r="71" spans="2:7" s="254" customFormat="1" ht="20.25" customHeight="1">
      <c r="B71" s="272" t="s">
        <v>427</v>
      </c>
      <c r="C71" s="256" t="s">
        <v>418</v>
      </c>
      <c r="D71" s="273">
        <v>0.0722</v>
      </c>
      <c r="E71" s="253">
        <f t="shared" si="1"/>
        <v>34.77</v>
      </c>
      <c r="F71" s="274">
        <v>25103.94</v>
      </c>
      <c r="G71" s="274">
        <v>5652.11</v>
      </c>
    </row>
    <row r="72" spans="2:7" s="254" customFormat="1" ht="15.75" customHeight="1">
      <c r="B72" s="272" t="s">
        <v>428</v>
      </c>
      <c r="C72" s="256" t="s">
        <v>418</v>
      </c>
      <c r="D72" s="273">
        <v>0.0772</v>
      </c>
      <c r="E72" s="253">
        <f t="shared" si="1"/>
        <v>34.769999999999996</v>
      </c>
      <c r="F72" s="274">
        <v>26842.44</v>
      </c>
      <c r="G72" s="274">
        <v>6043.53</v>
      </c>
    </row>
    <row r="73" spans="2:7" s="254" customFormat="1" ht="18" customHeight="1">
      <c r="B73" s="272" t="s">
        <v>429</v>
      </c>
      <c r="C73" s="256" t="s">
        <v>418</v>
      </c>
      <c r="D73" s="273">
        <v>0.0785</v>
      </c>
      <c r="E73" s="253">
        <f t="shared" si="1"/>
        <v>34.77</v>
      </c>
      <c r="F73" s="274">
        <v>27294.45</v>
      </c>
      <c r="G73" s="274">
        <v>6145.3</v>
      </c>
    </row>
    <row r="74" spans="2:7" s="254" customFormat="1" ht="18.75" customHeight="1">
      <c r="B74" s="272" t="s">
        <v>430</v>
      </c>
      <c r="C74" s="256" t="s">
        <v>418</v>
      </c>
      <c r="D74" s="273">
        <v>0.077</v>
      </c>
      <c r="E74" s="253">
        <f t="shared" si="1"/>
        <v>34.77</v>
      </c>
      <c r="F74" s="274">
        <v>26772.9</v>
      </c>
      <c r="G74" s="274">
        <v>6027.87</v>
      </c>
    </row>
    <row r="75" spans="2:7" s="254" customFormat="1" ht="15.75" customHeight="1">
      <c r="B75" s="272" t="s">
        <v>431</v>
      </c>
      <c r="C75" s="256" t="s">
        <v>418</v>
      </c>
      <c r="D75" s="273">
        <v>0.077</v>
      </c>
      <c r="E75" s="253">
        <f t="shared" si="1"/>
        <v>34.77</v>
      </c>
      <c r="F75" s="274">
        <v>26772.9</v>
      </c>
      <c r="G75" s="274">
        <v>6027.87</v>
      </c>
    </row>
    <row r="76" spans="2:7" s="254" customFormat="1" ht="20.25" customHeight="1">
      <c r="B76" s="272" t="s">
        <v>432</v>
      </c>
      <c r="C76" s="256" t="s">
        <v>418</v>
      </c>
      <c r="D76" s="273">
        <v>0.0762</v>
      </c>
      <c r="E76" s="253">
        <f t="shared" si="1"/>
        <v>34.77</v>
      </c>
      <c r="F76" s="274">
        <v>26494.74</v>
      </c>
      <c r="G76" s="274">
        <v>5965.24</v>
      </c>
    </row>
    <row r="77" spans="2:7" s="254" customFormat="1" ht="18" customHeight="1">
      <c r="B77" s="272" t="s">
        <v>433</v>
      </c>
      <c r="C77" s="256" t="s">
        <v>418</v>
      </c>
      <c r="D77" s="273">
        <v>0.08710000000000001</v>
      </c>
      <c r="E77" s="253">
        <f t="shared" si="1"/>
        <v>34.769999999999996</v>
      </c>
      <c r="F77" s="274">
        <v>30284.67</v>
      </c>
      <c r="G77" s="274">
        <v>6818.54</v>
      </c>
    </row>
    <row r="78" spans="2:11" s="254" customFormat="1" ht="19.5" customHeight="1">
      <c r="B78" s="272" t="s">
        <v>434</v>
      </c>
      <c r="C78" s="256" t="s">
        <v>418</v>
      </c>
      <c r="D78" s="273">
        <v>0.0995</v>
      </c>
      <c r="E78" s="253">
        <f t="shared" si="1"/>
        <v>34.77</v>
      </c>
      <c r="F78" s="274">
        <v>34596.15</v>
      </c>
      <c r="G78" s="274">
        <v>7789.26</v>
      </c>
      <c r="I78" s="258"/>
      <c r="J78" s="241"/>
      <c r="K78" s="241"/>
    </row>
    <row r="79" spans="2:11" s="254" customFormat="1" ht="20.25" customHeight="1">
      <c r="B79" s="272" t="s">
        <v>435</v>
      </c>
      <c r="C79" s="256" t="s">
        <v>418</v>
      </c>
      <c r="D79" s="273">
        <v>0.0884</v>
      </c>
      <c r="E79" s="253">
        <f t="shared" si="1"/>
        <v>34.77</v>
      </c>
      <c r="F79" s="274">
        <v>30736.68</v>
      </c>
      <c r="G79" s="274">
        <v>6920.31</v>
      </c>
      <c r="I79" s="258"/>
      <c r="J79" s="241"/>
      <c r="K79" s="241"/>
    </row>
    <row r="80" spans="2:7" s="254" customFormat="1" ht="15.75" customHeight="1">
      <c r="B80" s="272" t="s">
        <v>436</v>
      </c>
      <c r="C80" s="256" t="s">
        <v>418</v>
      </c>
      <c r="D80" s="273">
        <v>0.09670000000000001</v>
      </c>
      <c r="E80" s="253">
        <f t="shared" si="1"/>
        <v>34.769999999999996</v>
      </c>
      <c r="F80" s="274">
        <v>33622.59</v>
      </c>
      <c r="G80" s="274">
        <v>7570.07</v>
      </c>
    </row>
    <row r="81" spans="2:7" s="254" customFormat="1" ht="19.5" customHeight="1">
      <c r="B81" s="272" t="s">
        <v>437</v>
      </c>
      <c r="C81" s="256" t="s">
        <v>418</v>
      </c>
      <c r="D81" s="273">
        <v>0.0884</v>
      </c>
      <c r="E81" s="253">
        <f t="shared" si="1"/>
        <v>34.77</v>
      </c>
      <c r="F81" s="274">
        <v>30736.68</v>
      </c>
      <c r="G81" s="274">
        <v>6920.31</v>
      </c>
    </row>
    <row r="82" spans="2:7" s="254" customFormat="1" ht="18" customHeight="1">
      <c r="B82" s="272" t="s">
        <v>438</v>
      </c>
      <c r="C82" s="256" t="s">
        <v>418</v>
      </c>
      <c r="D82" s="273">
        <v>0.0882</v>
      </c>
      <c r="E82" s="253">
        <f t="shared" si="1"/>
        <v>34.77</v>
      </c>
      <c r="F82" s="274">
        <v>30667.14</v>
      </c>
      <c r="G82" s="274">
        <v>6904.65</v>
      </c>
    </row>
    <row r="83" spans="2:7" s="254" customFormat="1" ht="17.25" customHeight="1">
      <c r="B83" s="272" t="s">
        <v>439</v>
      </c>
      <c r="C83" s="256" t="s">
        <v>418</v>
      </c>
      <c r="D83" s="273">
        <v>0.0926</v>
      </c>
      <c r="E83" s="253">
        <f t="shared" si="1"/>
        <v>34.77</v>
      </c>
      <c r="F83" s="274">
        <v>32197.02</v>
      </c>
      <c r="G83" s="274">
        <v>7249.1</v>
      </c>
    </row>
    <row r="84" spans="2:7" s="254" customFormat="1" ht="18.75" customHeight="1">
      <c r="B84" s="272" t="s">
        <v>440</v>
      </c>
      <c r="C84" s="256" t="s">
        <v>418</v>
      </c>
      <c r="D84" s="273">
        <v>0.08850000000000001</v>
      </c>
      <c r="E84" s="253">
        <f t="shared" si="1"/>
        <v>34.77</v>
      </c>
      <c r="F84" s="274">
        <v>30771.45</v>
      </c>
      <c r="G84" s="274">
        <v>6928.14</v>
      </c>
    </row>
    <row r="85" spans="2:7" s="254" customFormat="1" ht="18" customHeight="1">
      <c r="B85" s="272" t="s">
        <v>441</v>
      </c>
      <c r="C85" s="256" t="s">
        <v>418</v>
      </c>
      <c r="D85" s="273">
        <v>0.048</v>
      </c>
      <c r="E85" s="253">
        <f t="shared" si="1"/>
        <v>34.769999999999996</v>
      </c>
      <c r="F85" s="274">
        <v>16689.6</v>
      </c>
      <c r="G85" s="274">
        <v>3757.63</v>
      </c>
    </row>
    <row r="86" spans="2:7" s="254" customFormat="1" ht="19.5" customHeight="1">
      <c r="B86" s="272" t="s">
        <v>442</v>
      </c>
      <c r="C86" s="256" t="s">
        <v>418</v>
      </c>
      <c r="D86" s="273">
        <v>0.22260000000000002</v>
      </c>
      <c r="E86" s="253">
        <f t="shared" si="1"/>
        <v>34.77</v>
      </c>
      <c r="F86" s="274">
        <v>77398.02</v>
      </c>
      <c r="G86" s="274">
        <v>17426.03</v>
      </c>
    </row>
    <row r="87" spans="2:7" s="254" customFormat="1" ht="19.5" customHeight="1">
      <c r="B87" s="272" t="s">
        <v>443</v>
      </c>
      <c r="C87" s="256" t="s">
        <v>418</v>
      </c>
      <c r="D87" s="273">
        <v>0.1845</v>
      </c>
      <c r="E87" s="253">
        <f t="shared" si="1"/>
        <v>34.77</v>
      </c>
      <c r="F87" s="274">
        <v>64150.65</v>
      </c>
      <c r="G87" s="274">
        <v>14443.41</v>
      </c>
    </row>
    <row r="88" spans="2:7" s="254" customFormat="1" ht="15.75" customHeight="1">
      <c r="B88" s="272" t="s">
        <v>444</v>
      </c>
      <c r="C88" s="256" t="s">
        <v>418</v>
      </c>
      <c r="D88" s="273">
        <v>0.0873</v>
      </c>
      <c r="E88" s="253">
        <f t="shared" si="1"/>
        <v>34.77</v>
      </c>
      <c r="F88" s="274">
        <v>30354.21</v>
      </c>
      <c r="G88" s="274">
        <v>6834.2</v>
      </c>
    </row>
    <row r="89" spans="2:7" s="254" customFormat="1" ht="18.75" customHeight="1">
      <c r="B89" s="277" t="s">
        <v>445</v>
      </c>
      <c r="C89" s="278" t="s">
        <v>418</v>
      </c>
      <c r="D89" s="273">
        <v>0.09290000000000001</v>
      </c>
      <c r="E89" s="253">
        <f t="shared" si="1"/>
        <v>34.77</v>
      </c>
      <c r="F89" s="274">
        <v>32301.33</v>
      </c>
      <c r="G89" s="274">
        <v>7272.59</v>
      </c>
    </row>
    <row r="90" spans="2:7" s="279" customFormat="1" ht="16.5" customHeight="1">
      <c r="B90" s="280" t="s">
        <v>97</v>
      </c>
      <c r="C90" s="280"/>
      <c r="D90" s="281">
        <f>SUM(D48:D89)+D46</f>
        <v>21.185000000000002</v>
      </c>
      <c r="E90" s="264"/>
      <c r="F90" s="282">
        <f>SUM(F48:F89)+F46</f>
        <v>6425418.23</v>
      </c>
      <c r="G90" s="282">
        <f>SUM(G48:G89)+G46</f>
        <v>4759371.780000001</v>
      </c>
    </row>
    <row r="91" spans="2:7" s="279" customFormat="1" ht="19.5" customHeight="1">
      <c r="B91" s="283" t="s">
        <v>98</v>
      </c>
      <c r="C91" s="283"/>
      <c r="D91" s="284">
        <v>21.185</v>
      </c>
      <c r="E91" s="269"/>
      <c r="F91" s="285">
        <v>6425418.23</v>
      </c>
      <c r="G91" s="285">
        <v>4759371.78</v>
      </c>
    </row>
    <row r="92" spans="2:9" s="254" customFormat="1" ht="19.5" customHeight="1">
      <c r="B92" s="286" t="s">
        <v>446</v>
      </c>
      <c r="C92" s="287" t="s">
        <v>418</v>
      </c>
      <c r="D92" s="273">
        <v>0.1095</v>
      </c>
      <c r="E92" s="253">
        <f aca="true" t="shared" si="2" ref="E92:E130">(F92/D92)/10000</f>
        <v>34.90999086757991</v>
      </c>
      <c r="F92" s="274">
        <v>38226.44</v>
      </c>
      <c r="G92" s="274">
        <v>8572.1</v>
      </c>
      <c r="I92" s="241"/>
    </row>
    <row r="93" spans="2:12" ht="20.25" customHeight="1">
      <c r="B93" s="249" t="s">
        <v>447</v>
      </c>
      <c r="C93" s="250" t="s">
        <v>418</v>
      </c>
      <c r="D93" s="251">
        <v>0.1335</v>
      </c>
      <c r="E93" s="288">
        <f t="shared" si="2"/>
        <v>33</v>
      </c>
      <c r="F93" s="288">
        <v>44055</v>
      </c>
      <c r="G93" s="253">
        <v>14898.6</v>
      </c>
      <c r="I93" s="254"/>
      <c r="J93" s="289"/>
      <c r="K93" s="241"/>
      <c r="L93" s="290"/>
    </row>
    <row r="94" spans="2:12" ht="18" customHeight="1">
      <c r="B94" s="249" t="s">
        <v>448</v>
      </c>
      <c r="C94" s="250" t="s">
        <v>418</v>
      </c>
      <c r="D94" s="291">
        <v>0.0118</v>
      </c>
      <c r="E94" s="292">
        <f t="shared" si="2"/>
        <v>32.69</v>
      </c>
      <c r="F94" s="293">
        <v>3857.42</v>
      </c>
      <c r="G94" s="253">
        <v>1304.79</v>
      </c>
      <c r="I94" s="254"/>
      <c r="J94" s="254"/>
      <c r="K94" s="254"/>
      <c r="L94" s="290"/>
    </row>
    <row r="95" spans="2:12" ht="20.25" customHeight="1">
      <c r="B95" s="249" t="s">
        <v>449</v>
      </c>
      <c r="C95" s="250" t="s">
        <v>418</v>
      </c>
      <c r="D95" s="291">
        <v>0.0651</v>
      </c>
      <c r="E95" s="292">
        <f t="shared" si="2"/>
        <v>32.69</v>
      </c>
      <c r="F95" s="293">
        <v>21281.19</v>
      </c>
      <c r="G95" s="253">
        <v>7198.46</v>
      </c>
      <c r="I95" s="254"/>
      <c r="J95" s="254"/>
      <c r="K95" s="254"/>
      <c r="L95" s="290"/>
    </row>
    <row r="96" spans="2:12" ht="18" customHeight="1">
      <c r="B96" s="249" t="s">
        <v>450</v>
      </c>
      <c r="C96" s="250" t="s">
        <v>418</v>
      </c>
      <c r="D96" s="291">
        <v>0.06430000000000001</v>
      </c>
      <c r="E96" s="292">
        <f t="shared" si="2"/>
        <v>32.69</v>
      </c>
      <c r="F96" s="293">
        <v>21019.67</v>
      </c>
      <c r="G96" s="253">
        <v>7110</v>
      </c>
      <c r="I96" s="254"/>
      <c r="J96" s="254"/>
      <c r="K96" s="254"/>
      <c r="L96" s="290"/>
    </row>
    <row r="97" spans="2:12" ht="18.75" customHeight="1">
      <c r="B97" s="249" t="s">
        <v>451</v>
      </c>
      <c r="C97" s="250" t="s">
        <v>418</v>
      </c>
      <c r="D97" s="291">
        <v>0.0392</v>
      </c>
      <c r="E97" s="292">
        <f t="shared" si="2"/>
        <v>32.73058673469387</v>
      </c>
      <c r="F97" s="293">
        <v>12830.39</v>
      </c>
      <c r="G97" s="253">
        <v>4334.55</v>
      </c>
      <c r="L97" s="294"/>
    </row>
    <row r="98" spans="2:12" ht="20.25" customHeight="1">
      <c r="B98" s="249" t="s">
        <v>452</v>
      </c>
      <c r="C98" s="250" t="s">
        <v>453</v>
      </c>
      <c r="D98" s="251">
        <v>0.019200000000000002</v>
      </c>
      <c r="E98" s="295">
        <f t="shared" si="2"/>
        <v>32.99999999999999</v>
      </c>
      <c r="F98" s="295">
        <v>6336</v>
      </c>
      <c r="G98" s="253">
        <v>1017.6</v>
      </c>
      <c r="L98" s="294"/>
    </row>
    <row r="99" spans="2:12" ht="15.75" customHeight="1">
      <c r="B99" s="249" t="s">
        <v>454</v>
      </c>
      <c r="C99" s="250" t="s">
        <v>453</v>
      </c>
      <c r="D99" s="251">
        <v>0.2225</v>
      </c>
      <c r="E99" s="252">
        <f t="shared" si="2"/>
        <v>33</v>
      </c>
      <c r="F99" s="252">
        <v>73425</v>
      </c>
      <c r="G99" s="253">
        <v>41400</v>
      </c>
      <c r="L99" s="294"/>
    </row>
    <row r="100" spans="2:12" ht="20.25" customHeight="1">
      <c r="B100" s="249" t="s">
        <v>455</v>
      </c>
      <c r="C100" s="250" t="s">
        <v>453</v>
      </c>
      <c r="D100" s="251">
        <v>0.16390000000000002</v>
      </c>
      <c r="E100" s="252">
        <f t="shared" si="2"/>
        <v>32.33679072605247</v>
      </c>
      <c r="F100" s="252">
        <v>53000</v>
      </c>
      <c r="G100" s="253">
        <v>53000</v>
      </c>
      <c r="L100" s="294"/>
    </row>
    <row r="101" spans="2:12" ht="19.5" customHeight="1">
      <c r="B101" s="249" t="s">
        <v>456</v>
      </c>
      <c r="C101" s="250" t="s">
        <v>453</v>
      </c>
      <c r="D101" s="251">
        <v>0.0511</v>
      </c>
      <c r="E101" s="252">
        <f t="shared" si="2"/>
        <v>35.81213307240704</v>
      </c>
      <c r="F101" s="252">
        <v>18300</v>
      </c>
      <c r="G101" s="253">
        <v>18300</v>
      </c>
      <c r="L101" s="294"/>
    </row>
    <row r="102" spans="2:12" ht="18.75" customHeight="1">
      <c r="B102" s="296" t="s">
        <v>457</v>
      </c>
      <c r="C102" s="250" t="s">
        <v>453</v>
      </c>
      <c r="D102" s="251">
        <v>0.0669</v>
      </c>
      <c r="E102" s="252">
        <f t="shared" si="2"/>
        <v>27.87</v>
      </c>
      <c r="F102" s="252">
        <v>18645.03</v>
      </c>
      <c r="G102" s="253">
        <v>42840.78</v>
      </c>
      <c r="L102" s="294"/>
    </row>
    <row r="103" spans="2:12" ht="18.75" customHeight="1">
      <c r="B103" s="296" t="s">
        <v>458</v>
      </c>
      <c r="C103" s="250" t="s">
        <v>453</v>
      </c>
      <c r="D103" s="251">
        <v>0.10830000000000001</v>
      </c>
      <c r="E103" s="252">
        <f t="shared" si="2"/>
        <v>22.34141274238227</v>
      </c>
      <c r="F103" s="252">
        <v>24195.75</v>
      </c>
      <c r="G103" s="253"/>
      <c r="I103" s="240"/>
      <c r="L103" s="294"/>
    </row>
    <row r="104" spans="2:12" ht="19.5" customHeight="1">
      <c r="B104" s="296" t="s">
        <v>459</v>
      </c>
      <c r="C104" s="250" t="s">
        <v>460</v>
      </c>
      <c r="D104" s="251">
        <v>0.1</v>
      </c>
      <c r="E104" s="252">
        <f t="shared" si="2"/>
        <v>112.0325</v>
      </c>
      <c r="F104" s="252">
        <v>112032.5</v>
      </c>
      <c r="G104" s="297">
        <v>112032.5</v>
      </c>
      <c r="I104" s="240"/>
      <c r="L104" s="294"/>
    </row>
    <row r="105" spans="2:12" ht="17.25" customHeight="1">
      <c r="B105" s="296" t="s">
        <v>461</v>
      </c>
      <c r="C105" s="250" t="s">
        <v>460</v>
      </c>
      <c r="D105" s="251">
        <v>0.1</v>
      </c>
      <c r="E105" s="252">
        <f t="shared" si="2"/>
        <v>35</v>
      </c>
      <c r="F105" s="253">
        <v>35000</v>
      </c>
      <c r="G105" s="253">
        <v>35000</v>
      </c>
      <c r="L105" s="294"/>
    </row>
    <row r="106" spans="2:12" ht="18.75" customHeight="1">
      <c r="B106" s="296" t="s">
        <v>462</v>
      </c>
      <c r="C106" s="250" t="s">
        <v>460</v>
      </c>
      <c r="D106" s="251">
        <v>0.1</v>
      </c>
      <c r="E106" s="252">
        <f t="shared" si="2"/>
        <v>35</v>
      </c>
      <c r="F106" s="253">
        <v>35000</v>
      </c>
      <c r="G106" s="253">
        <v>35000</v>
      </c>
      <c r="L106" s="294"/>
    </row>
    <row r="107" spans="2:7" ht="18" customHeight="1">
      <c r="B107" s="296" t="s">
        <v>463</v>
      </c>
      <c r="C107" s="250" t="s">
        <v>460</v>
      </c>
      <c r="D107" s="251">
        <v>0.1</v>
      </c>
      <c r="E107" s="252">
        <f t="shared" si="2"/>
        <v>35</v>
      </c>
      <c r="F107" s="253">
        <v>35000</v>
      </c>
      <c r="G107" s="253">
        <v>35000</v>
      </c>
    </row>
    <row r="108" spans="2:7" ht="18" customHeight="1">
      <c r="B108" s="296" t="s">
        <v>464</v>
      </c>
      <c r="C108" s="250" t="s">
        <v>460</v>
      </c>
      <c r="D108" s="251">
        <v>0.2566</v>
      </c>
      <c r="E108" s="252">
        <f t="shared" si="2"/>
        <v>34.08985970381917</v>
      </c>
      <c r="F108" s="252">
        <v>87474.58</v>
      </c>
      <c r="G108" s="253">
        <v>87474.58</v>
      </c>
    </row>
    <row r="109" spans="2:7" ht="18.75" customHeight="1">
      <c r="B109" s="296" t="s">
        <v>465</v>
      </c>
      <c r="C109" s="250" t="s">
        <v>460</v>
      </c>
      <c r="D109" s="251">
        <v>0.6336</v>
      </c>
      <c r="E109" s="252">
        <f t="shared" si="2"/>
        <v>34.08985637626262</v>
      </c>
      <c r="F109" s="252">
        <v>215993.33</v>
      </c>
      <c r="G109" s="253">
        <v>215993.33</v>
      </c>
    </row>
    <row r="110" spans="2:7" ht="20.25" customHeight="1">
      <c r="B110" s="296" t="s">
        <v>466</v>
      </c>
      <c r="C110" s="250" t="s">
        <v>460</v>
      </c>
      <c r="D110" s="251">
        <v>0.4288</v>
      </c>
      <c r="E110" s="252">
        <f t="shared" si="2"/>
        <v>34.08985774253731</v>
      </c>
      <c r="F110" s="252">
        <v>146177.31</v>
      </c>
      <c r="G110" s="253">
        <v>146177.31</v>
      </c>
    </row>
    <row r="111" spans="2:7" ht="17.25" customHeight="1">
      <c r="B111" s="296" t="s">
        <v>467</v>
      </c>
      <c r="C111" s="250" t="s">
        <v>460</v>
      </c>
      <c r="D111" s="251">
        <v>0.2768</v>
      </c>
      <c r="E111" s="252">
        <f t="shared" si="2"/>
        <v>34.08985910404624</v>
      </c>
      <c r="F111" s="252">
        <v>94360.73</v>
      </c>
      <c r="G111" s="253">
        <v>94360.73</v>
      </c>
    </row>
    <row r="112" spans="2:7" ht="18.75" customHeight="1">
      <c r="B112" s="296" t="s">
        <v>468</v>
      </c>
      <c r="C112" s="250" t="s">
        <v>460</v>
      </c>
      <c r="D112" s="251">
        <v>0.8748</v>
      </c>
      <c r="E112" s="252">
        <f t="shared" si="2"/>
        <v>34.089859396433475</v>
      </c>
      <c r="F112" s="252">
        <v>298218.09</v>
      </c>
      <c r="G112" s="253">
        <v>298218.09</v>
      </c>
    </row>
    <row r="113" spans="2:7" ht="19.5" customHeight="1">
      <c r="B113" s="296" t="s">
        <v>469</v>
      </c>
      <c r="C113" s="250" t="s">
        <v>460</v>
      </c>
      <c r="D113" s="251">
        <v>0.0752</v>
      </c>
      <c r="E113" s="252">
        <f t="shared" si="2"/>
        <v>34.089853723404254</v>
      </c>
      <c r="F113" s="252">
        <v>25635.57</v>
      </c>
      <c r="G113" s="253">
        <v>25635.57</v>
      </c>
    </row>
    <row r="114" spans="2:11" s="254" customFormat="1" ht="18.75" customHeight="1">
      <c r="B114" s="298" t="s">
        <v>470</v>
      </c>
      <c r="C114" s="256" t="s">
        <v>471</v>
      </c>
      <c r="D114" s="257">
        <v>0.0024000000000000002</v>
      </c>
      <c r="E114" s="253">
        <f t="shared" si="2"/>
        <v>34.089999999999996</v>
      </c>
      <c r="F114" s="253">
        <v>818.16</v>
      </c>
      <c r="G114" s="253">
        <v>818.16</v>
      </c>
      <c r="I114" s="258"/>
      <c r="J114" s="241"/>
      <c r="K114" s="241"/>
    </row>
    <row r="115" spans="2:11" ht="20.25" customHeight="1">
      <c r="B115" s="296" t="s">
        <v>472</v>
      </c>
      <c r="C115" s="250" t="s">
        <v>471</v>
      </c>
      <c r="D115" s="251">
        <v>0.1429</v>
      </c>
      <c r="E115" s="252">
        <f t="shared" si="2"/>
        <v>33</v>
      </c>
      <c r="F115" s="252">
        <v>47157</v>
      </c>
      <c r="G115" s="253">
        <v>47157</v>
      </c>
      <c r="I115" s="239"/>
      <c r="J115" s="240"/>
      <c r="K115" s="240"/>
    </row>
    <row r="116" spans="2:7" s="254" customFormat="1" ht="21" customHeight="1">
      <c r="B116" s="298" t="s">
        <v>473</v>
      </c>
      <c r="C116" s="256" t="s">
        <v>471</v>
      </c>
      <c r="D116" s="257">
        <v>0.0818</v>
      </c>
      <c r="E116" s="253">
        <f t="shared" si="2"/>
        <v>33</v>
      </c>
      <c r="F116" s="253">
        <v>26994</v>
      </c>
      <c r="G116" s="253">
        <v>26994</v>
      </c>
    </row>
    <row r="117" spans="2:7" s="254" customFormat="1" ht="15.75" customHeight="1">
      <c r="B117" s="298" t="s">
        <v>474</v>
      </c>
      <c r="C117" s="256" t="s">
        <v>471</v>
      </c>
      <c r="D117" s="257">
        <v>0.0155</v>
      </c>
      <c r="E117" s="253">
        <f t="shared" si="2"/>
        <v>33</v>
      </c>
      <c r="F117" s="253">
        <v>5115</v>
      </c>
      <c r="G117" s="253">
        <v>5115</v>
      </c>
    </row>
    <row r="118" spans="2:7" ht="15.75" customHeight="1">
      <c r="B118" s="296" t="s">
        <v>475</v>
      </c>
      <c r="C118" s="250" t="s">
        <v>471</v>
      </c>
      <c r="D118" s="251">
        <v>0.18680000000000002</v>
      </c>
      <c r="E118" s="252">
        <f t="shared" si="2"/>
        <v>34.0899357601713</v>
      </c>
      <c r="F118" s="252">
        <v>63680</v>
      </c>
      <c r="G118" s="253">
        <v>63680</v>
      </c>
    </row>
    <row r="119" spans="2:7" ht="21" customHeight="1">
      <c r="B119" s="296" t="s">
        <v>476</v>
      </c>
      <c r="C119" s="250" t="s">
        <v>471</v>
      </c>
      <c r="D119" s="251">
        <v>0.1857</v>
      </c>
      <c r="E119" s="252">
        <f t="shared" si="2"/>
        <v>34.08992999461497</v>
      </c>
      <c r="F119" s="252">
        <v>63305</v>
      </c>
      <c r="G119" s="253">
        <v>63305</v>
      </c>
    </row>
    <row r="120" spans="2:7" ht="15.75" customHeight="1">
      <c r="B120" s="296" t="s">
        <v>477</v>
      </c>
      <c r="C120" s="250" t="s">
        <v>471</v>
      </c>
      <c r="D120" s="251">
        <v>0.1273</v>
      </c>
      <c r="E120" s="252">
        <f t="shared" si="2"/>
        <v>34.089945011783186</v>
      </c>
      <c r="F120" s="252">
        <v>43396.5</v>
      </c>
      <c r="G120" s="253">
        <v>43396.5</v>
      </c>
    </row>
    <row r="121" spans="2:7" ht="15.75" customHeight="1">
      <c r="B121" s="296" t="s">
        <v>478</v>
      </c>
      <c r="C121" s="250" t="s">
        <v>471</v>
      </c>
      <c r="D121" s="251">
        <v>0.9061</v>
      </c>
      <c r="E121" s="252">
        <f t="shared" si="2"/>
        <v>34.08983555898907</v>
      </c>
      <c r="F121" s="252">
        <v>308888</v>
      </c>
      <c r="G121" s="253">
        <v>308888</v>
      </c>
    </row>
    <row r="122" spans="2:7" ht="15.75" customHeight="1">
      <c r="B122" s="296" t="s">
        <v>479</v>
      </c>
      <c r="C122" s="250" t="s">
        <v>471</v>
      </c>
      <c r="D122" s="251">
        <v>0.8568</v>
      </c>
      <c r="E122" s="252">
        <f t="shared" si="2"/>
        <v>34.08981092436975</v>
      </c>
      <c r="F122" s="252">
        <v>292081.5</v>
      </c>
      <c r="G122" s="253">
        <v>292081.5</v>
      </c>
    </row>
    <row r="123" spans="2:7" ht="20.25" customHeight="1">
      <c r="B123" s="296" t="s">
        <v>480</v>
      </c>
      <c r="C123" s="250" t="s">
        <v>471</v>
      </c>
      <c r="D123" s="251">
        <v>0.10880000000000001</v>
      </c>
      <c r="E123" s="252">
        <f t="shared" si="2"/>
        <v>34.09007352941177</v>
      </c>
      <c r="F123" s="252">
        <v>37090</v>
      </c>
      <c r="G123" s="253">
        <v>37090</v>
      </c>
    </row>
    <row r="124" spans="2:7" ht="20.25" customHeight="1">
      <c r="B124" s="296" t="s">
        <v>481</v>
      </c>
      <c r="C124" s="250" t="s">
        <v>471</v>
      </c>
      <c r="D124" s="251">
        <v>0.1837</v>
      </c>
      <c r="E124" s="252">
        <f t="shared" si="2"/>
        <v>34.08982035928144</v>
      </c>
      <c r="F124" s="252">
        <v>62623</v>
      </c>
      <c r="G124" s="253">
        <v>62623</v>
      </c>
    </row>
    <row r="125" spans="2:7" ht="15.75" customHeight="1">
      <c r="B125" s="296" t="s">
        <v>482</v>
      </c>
      <c r="C125" s="250" t="s">
        <v>471</v>
      </c>
      <c r="D125" s="251">
        <v>0.1227</v>
      </c>
      <c r="E125" s="252">
        <f t="shared" si="2"/>
        <v>34.089812550937246</v>
      </c>
      <c r="F125" s="252">
        <v>41828.2</v>
      </c>
      <c r="G125" s="253">
        <v>41828.2</v>
      </c>
    </row>
    <row r="126" spans="2:7" ht="18.75" customHeight="1">
      <c r="B126" s="296" t="s">
        <v>483</v>
      </c>
      <c r="C126" s="250" t="s">
        <v>471</v>
      </c>
      <c r="D126" s="251">
        <v>0.0685</v>
      </c>
      <c r="E126" s="252">
        <f t="shared" si="2"/>
        <v>34.08978102189781</v>
      </c>
      <c r="F126" s="252">
        <v>23351.5</v>
      </c>
      <c r="G126" s="253">
        <v>23351.5</v>
      </c>
    </row>
    <row r="127" spans="2:7" ht="15.75" customHeight="1">
      <c r="B127" s="296" t="s">
        <v>484</v>
      </c>
      <c r="C127" s="250" t="s">
        <v>471</v>
      </c>
      <c r="D127" s="251">
        <v>0.1726</v>
      </c>
      <c r="E127" s="252">
        <f t="shared" si="2"/>
        <v>34.08980301274624</v>
      </c>
      <c r="F127" s="252">
        <v>58839</v>
      </c>
      <c r="G127" s="253">
        <v>58839</v>
      </c>
    </row>
    <row r="128" spans="2:7" ht="15.75" customHeight="1">
      <c r="B128" s="296" t="s">
        <v>485</v>
      </c>
      <c r="C128" s="250" t="s">
        <v>471</v>
      </c>
      <c r="D128" s="251">
        <v>0.1486</v>
      </c>
      <c r="E128" s="252">
        <f t="shared" si="2"/>
        <v>34.0900471063257</v>
      </c>
      <c r="F128" s="252">
        <v>50657.81</v>
      </c>
      <c r="G128" s="253">
        <v>50657.81</v>
      </c>
    </row>
    <row r="129" spans="2:7" ht="18.75" customHeight="1">
      <c r="B129" s="296" t="s">
        <v>486</v>
      </c>
      <c r="C129" s="250" t="s">
        <v>487</v>
      </c>
      <c r="D129" s="251">
        <v>0.0475</v>
      </c>
      <c r="E129" s="252">
        <f t="shared" si="2"/>
        <v>18.526315789473685</v>
      </c>
      <c r="F129" s="252">
        <v>8800</v>
      </c>
      <c r="G129" s="253">
        <v>8800</v>
      </c>
    </row>
    <row r="130" spans="2:7" ht="21" customHeight="1">
      <c r="B130" s="259" t="s">
        <v>488</v>
      </c>
      <c r="C130" s="260" t="s">
        <v>487</v>
      </c>
      <c r="D130" s="251">
        <v>0.0032</v>
      </c>
      <c r="E130" s="252">
        <f t="shared" si="2"/>
        <v>30</v>
      </c>
      <c r="F130" s="252">
        <v>960</v>
      </c>
      <c r="G130" s="253">
        <v>960</v>
      </c>
    </row>
    <row r="131" spans="2:7" s="265" customFormat="1" ht="21" customHeight="1">
      <c r="B131" s="262" t="s">
        <v>97</v>
      </c>
      <c r="C131" s="262"/>
      <c r="D131" s="263">
        <f>SUM(D92:D130)+D90</f>
        <v>28.547000000000004</v>
      </c>
      <c r="E131" s="264"/>
      <c r="F131" s="264">
        <f>SUM(F92:F130)+F90</f>
        <v>8981066.9</v>
      </c>
      <c r="G131" s="299">
        <f>SUM(G92:G130)+G90</f>
        <v>7179825.440000001</v>
      </c>
    </row>
    <row r="132" spans="2:7" s="265" customFormat="1" ht="20.25" customHeight="1">
      <c r="B132" s="266" t="s">
        <v>98</v>
      </c>
      <c r="C132" s="266"/>
      <c r="D132" s="267">
        <v>28.547</v>
      </c>
      <c r="E132" s="268"/>
      <c r="F132" s="268">
        <v>8981066.9</v>
      </c>
      <c r="G132" s="300">
        <v>7179825.44</v>
      </c>
    </row>
    <row r="133" spans="2:7" ht="15" customHeight="1">
      <c r="B133" s="270" t="s">
        <v>489</v>
      </c>
      <c r="C133" s="271" t="s">
        <v>453</v>
      </c>
      <c r="D133" s="251">
        <v>0.0736</v>
      </c>
      <c r="E133" s="252">
        <f aca="true" t="shared" si="3" ref="E133:E176">(F133/D133)/10000</f>
        <v>41.3176902173913</v>
      </c>
      <c r="F133" s="252">
        <v>30409.82</v>
      </c>
      <c r="G133" s="301">
        <v>30409.82</v>
      </c>
    </row>
    <row r="134" spans="2:7" ht="15.75" customHeight="1">
      <c r="B134" s="249" t="s">
        <v>490</v>
      </c>
      <c r="C134" s="250" t="s">
        <v>453</v>
      </c>
      <c r="D134" s="251">
        <v>0.0064</v>
      </c>
      <c r="E134" s="252">
        <f t="shared" si="3"/>
        <v>63.0096875</v>
      </c>
      <c r="F134" s="252">
        <v>4032.62</v>
      </c>
      <c r="G134" s="301">
        <v>4032.62</v>
      </c>
    </row>
    <row r="135" spans="2:7" ht="15.75" customHeight="1">
      <c r="B135" s="249" t="s">
        <v>491</v>
      </c>
      <c r="C135" s="250" t="s">
        <v>492</v>
      </c>
      <c r="D135" s="251">
        <v>0.028800000000000003</v>
      </c>
      <c r="E135" s="252">
        <f t="shared" si="3"/>
        <v>17.999999999999996</v>
      </c>
      <c r="F135" s="252">
        <v>5184</v>
      </c>
      <c r="G135" s="253">
        <v>5184</v>
      </c>
    </row>
    <row r="136" spans="2:7" ht="15" customHeight="1">
      <c r="B136" s="249" t="s">
        <v>493</v>
      </c>
      <c r="C136" s="250" t="s">
        <v>492</v>
      </c>
      <c r="D136" s="251">
        <v>0.056400000000000006</v>
      </c>
      <c r="E136" s="252">
        <f t="shared" si="3"/>
        <v>19.999999999999996</v>
      </c>
      <c r="F136" s="252">
        <v>11280</v>
      </c>
      <c r="G136" s="253">
        <v>19278</v>
      </c>
    </row>
    <row r="137" spans="2:7" ht="15" customHeight="1">
      <c r="B137" s="249" t="s">
        <v>494</v>
      </c>
      <c r="C137" s="250" t="s">
        <v>492</v>
      </c>
      <c r="D137" s="251">
        <v>0.024800000000000003</v>
      </c>
      <c r="E137" s="252">
        <f t="shared" si="3"/>
        <v>19.999999999999996</v>
      </c>
      <c r="F137" s="252">
        <v>4960</v>
      </c>
      <c r="G137" s="253"/>
    </row>
    <row r="138" spans="2:7" ht="14.25" customHeight="1">
      <c r="B138" s="249" t="s">
        <v>495</v>
      </c>
      <c r="C138" s="250" t="s">
        <v>492</v>
      </c>
      <c r="D138" s="251">
        <v>0.13720000000000002</v>
      </c>
      <c r="E138" s="252">
        <f t="shared" si="3"/>
        <v>19.999999999999996</v>
      </c>
      <c r="F138" s="252">
        <v>27440</v>
      </c>
      <c r="G138" s="253"/>
    </row>
    <row r="139" spans="2:7" ht="15" customHeight="1">
      <c r="B139" s="249" t="s">
        <v>496</v>
      </c>
      <c r="C139" s="250" t="s">
        <v>492</v>
      </c>
      <c r="D139" s="251">
        <v>0.0189</v>
      </c>
      <c r="E139" s="252">
        <f t="shared" si="3"/>
        <v>35.17629629629629</v>
      </c>
      <c r="F139" s="252">
        <v>6648.32</v>
      </c>
      <c r="G139" s="253">
        <v>6648.32</v>
      </c>
    </row>
    <row r="140" spans="2:7" ht="15" customHeight="1">
      <c r="B140" s="249" t="s">
        <v>497</v>
      </c>
      <c r="C140" s="250" t="s">
        <v>492</v>
      </c>
      <c r="D140" s="251">
        <v>0.0082</v>
      </c>
      <c r="E140" s="252">
        <f t="shared" si="3"/>
        <v>39.26317073170731</v>
      </c>
      <c r="F140" s="252">
        <v>3219.58</v>
      </c>
      <c r="G140" s="253">
        <v>3119.58</v>
      </c>
    </row>
    <row r="141" spans="2:7" ht="15" customHeight="1">
      <c r="B141" s="249" t="s">
        <v>498</v>
      </c>
      <c r="C141" s="250" t="s">
        <v>492</v>
      </c>
      <c r="D141" s="251">
        <v>0.0089</v>
      </c>
      <c r="E141" s="252">
        <f t="shared" si="3"/>
        <v>39.27</v>
      </c>
      <c r="F141" s="252">
        <v>3495.03</v>
      </c>
      <c r="G141" s="253">
        <v>3495.03</v>
      </c>
    </row>
    <row r="142" spans="2:7" ht="15" customHeight="1">
      <c r="B142" s="249" t="s">
        <v>499</v>
      </c>
      <c r="C142" s="250" t="s">
        <v>492</v>
      </c>
      <c r="D142" s="251">
        <v>0.0088</v>
      </c>
      <c r="E142" s="252">
        <f t="shared" si="3"/>
        <v>41.61431818181818</v>
      </c>
      <c r="F142" s="252">
        <v>3662.06</v>
      </c>
      <c r="G142" s="253">
        <v>3662.06</v>
      </c>
    </row>
    <row r="143" spans="2:7" ht="15" customHeight="1">
      <c r="B143" s="296" t="s">
        <v>500</v>
      </c>
      <c r="C143" s="250" t="s">
        <v>501</v>
      </c>
      <c r="D143" s="251">
        <v>0.1356</v>
      </c>
      <c r="E143" s="252">
        <f t="shared" si="3"/>
        <v>20</v>
      </c>
      <c r="F143" s="252">
        <v>27120</v>
      </c>
      <c r="G143" s="253">
        <v>7186.8</v>
      </c>
    </row>
    <row r="144" spans="2:7" ht="14.25" customHeight="1">
      <c r="B144" s="296" t="s">
        <v>502</v>
      </c>
      <c r="C144" s="250" t="s">
        <v>501</v>
      </c>
      <c r="D144" s="251">
        <v>0.18180000000000002</v>
      </c>
      <c r="E144" s="252">
        <f t="shared" si="3"/>
        <v>19.999999999999996</v>
      </c>
      <c r="F144" s="252">
        <v>36360</v>
      </c>
      <c r="G144" s="253">
        <v>9635.4</v>
      </c>
    </row>
    <row r="145" spans="2:7" ht="15" customHeight="1">
      <c r="B145" s="296" t="s">
        <v>503</v>
      </c>
      <c r="C145" s="250" t="s">
        <v>501</v>
      </c>
      <c r="D145" s="251">
        <v>0.049300000000000004</v>
      </c>
      <c r="E145" s="252">
        <f t="shared" si="3"/>
        <v>10.74813387423935</v>
      </c>
      <c r="F145" s="252">
        <v>5298.83</v>
      </c>
      <c r="G145" s="253">
        <v>5298.83</v>
      </c>
    </row>
    <row r="146" spans="2:7" ht="15" customHeight="1">
      <c r="B146" s="296" t="s">
        <v>504</v>
      </c>
      <c r="C146" s="250" t="s">
        <v>501</v>
      </c>
      <c r="D146" s="251">
        <v>0.5536</v>
      </c>
      <c r="E146" s="252">
        <f t="shared" si="3"/>
        <v>10.748130419075146</v>
      </c>
      <c r="F146" s="274">
        <v>59501.65</v>
      </c>
      <c r="G146" s="274">
        <v>59501.65</v>
      </c>
    </row>
    <row r="147" spans="2:7" ht="15" customHeight="1">
      <c r="B147" s="296" t="s">
        <v>505</v>
      </c>
      <c r="C147" s="250" t="s">
        <v>501</v>
      </c>
      <c r="D147" s="251">
        <v>0.0654</v>
      </c>
      <c r="E147" s="252">
        <f t="shared" si="3"/>
        <v>10.748149847094801</v>
      </c>
      <c r="F147" s="252">
        <v>7029.29</v>
      </c>
      <c r="G147" s="253">
        <v>7029.29</v>
      </c>
    </row>
    <row r="148" spans="2:7" ht="13.5" customHeight="1">
      <c r="B148" s="296" t="s">
        <v>506</v>
      </c>
      <c r="C148" s="250" t="s">
        <v>453</v>
      </c>
      <c r="D148" s="251">
        <v>0.0188</v>
      </c>
      <c r="E148" s="252">
        <f t="shared" si="3"/>
        <v>66.07234042553192</v>
      </c>
      <c r="F148" s="252">
        <v>12421.6</v>
      </c>
      <c r="G148" s="253">
        <v>12421.6</v>
      </c>
    </row>
    <row r="149" spans="2:7" ht="17.25" customHeight="1">
      <c r="B149" s="296" t="s">
        <v>507</v>
      </c>
      <c r="C149" s="250" t="s">
        <v>453</v>
      </c>
      <c r="D149" s="251">
        <v>0.0217</v>
      </c>
      <c r="E149" s="252">
        <f t="shared" si="3"/>
        <v>51.1520737327189</v>
      </c>
      <c r="F149" s="252">
        <v>11100</v>
      </c>
      <c r="G149" s="253">
        <v>11100</v>
      </c>
    </row>
    <row r="150" spans="2:7" s="254" customFormat="1" ht="17.25" customHeight="1">
      <c r="B150" s="298" t="s">
        <v>508</v>
      </c>
      <c r="C150" s="256" t="s">
        <v>453</v>
      </c>
      <c r="D150" s="257">
        <v>0.0217</v>
      </c>
      <c r="E150" s="253">
        <f t="shared" si="3"/>
        <v>55.23041474654378</v>
      </c>
      <c r="F150" s="253">
        <v>11985</v>
      </c>
      <c r="G150" s="253">
        <v>11985</v>
      </c>
    </row>
    <row r="151" spans="2:7" ht="15.75" customHeight="1">
      <c r="B151" s="296" t="s">
        <v>509</v>
      </c>
      <c r="C151" s="250" t="s">
        <v>510</v>
      </c>
      <c r="D151" s="251">
        <v>0.001</v>
      </c>
      <c r="E151" s="252">
        <f t="shared" si="3"/>
        <v>52.11</v>
      </c>
      <c r="F151" s="252">
        <v>521.1</v>
      </c>
      <c r="G151" s="253">
        <v>521.1</v>
      </c>
    </row>
    <row r="152" spans="2:7" ht="15" customHeight="1">
      <c r="B152" s="296" t="s">
        <v>511</v>
      </c>
      <c r="C152" s="250" t="s">
        <v>510</v>
      </c>
      <c r="D152" s="251">
        <v>0.056</v>
      </c>
      <c r="E152" s="252">
        <f t="shared" si="3"/>
        <v>47.73967857142858</v>
      </c>
      <c r="F152" s="252">
        <v>26734.22</v>
      </c>
      <c r="G152" s="253">
        <v>26734.22</v>
      </c>
    </row>
    <row r="153" spans="2:7" ht="15" customHeight="1">
      <c r="B153" s="296" t="s">
        <v>512</v>
      </c>
      <c r="C153" s="250" t="s">
        <v>510</v>
      </c>
      <c r="D153" s="251">
        <v>0.15810000000000002</v>
      </c>
      <c r="E153" s="252">
        <f t="shared" si="3"/>
        <v>46.95935483870967</v>
      </c>
      <c r="F153" s="252">
        <v>74242.74</v>
      </c>
      <c r="G153" s="253">
        <v>74242.74</v>
      </c>
    </row>
    <row r="154" spans="2:7" ht="15" customHeight="1">
      <c r="B154" s="296" t="s">
        <v>513</v>
      </c>
      <c r="C154" s="250" t="s">
        <v>510</v>
      </c>
      <c r="D154" s="251">
        <v>0.11710000000000001</v>
      </c>
      <c r="E154" s="252">
        <f t="shared" si="3"/>
        <v>46.97374893253629</v>
      </c>
      <c r="F154" s="252">
        <v>55006.26</v>
      </c>
      <c r="G154" s="253">
        <v>55006.26</v>
      </c>
    </row>
    <row r="155" spans="2:7" ht="16.5" customHeight="1">
      <c r="B155" s="296" t="s">
        <v>514</v>
      </c>
      <c r="C155" s="250" t="s">
        <v>510</v>
      </c>
      <c r="D155" s="251">
        <v>0.25670000000000004</v>
      </c>
      <c r="E155" s="252">
        <f t="shared" si="3"/>
        <v>46.94356057654849</v>
      </c>
      <c r="F155" s="252">
        <v>120504.12</v>
      </c>
      <c r="G155" s="253">
        <v>120504.12</v>
      </c>
    </row>
    <row r="156" spans="2:7" ht="15.75" customHeight="1">
      <c r="B156" s="296" t="s">
        <v>515</v>
      </c>
      <c r="C156" s="250" t="s">
        <v>510</v>
      </c>
      <c r="D156" s="251">
        <v>0.7147</v>
      </c>
      <c r="E156" s="252">
        <f t="shared" si="3"/>
        <v>46.92733454596334</v>
      </c>
      <c r="F156" s="252">
        <v>335389.66</v>
      </c>
      <c r="G156" s="253">
        <v>335389.66</v>
      </c>
    </row>
    <row r="157" spans="2:7" ht="15" customHeight="1">
      <c r="B157" s="296" t="s">
        <v>516</v>
      </c>
      <c r="C157" s="250" t="s">
        <v>510</v>
      </c>
      <c r="D157" s="251">
        <v>0.051500000000000004</v>
      </c>
      <c r="E157" s="252">
        <f t="shared" si="3"/>
        <v>0.74873786407767</v>
      </c>
      <c r="F157" s="252">
        <v>385.6</v>
      </c>
      <c r="G157" s="253">
        <v>385.6</v>
      </c>
    </row>
    <row r="158" spans="2:7" ht="12.75" customHeight="1">
      <c r="B158" s="249" t="s">
        <v>517</v>
      </c>
      <c r="C158" s="250" t="s">
        <v>518</v>
      </c>
      <c r="D158" s="251">
        <v>1.0085</v>
      </c>
      <c r="E158" s="252">
        <f t="shared" si="3"/>
        <v>20</v>
      </c>
      <c r="F158" s="252">
        <v>201700</v>
      </c>
      <c r="G158" s="253">
        <v>52900</v>
      </c>
    </row>
    <row r="159" spans="2:7" ht="12.75" customHeight="1">
      <c r="B159" s="249" t="s">
        <v>519</v>
      </c>
      <c r="C159" s="250" t="s">
        <v>518</v>
      </c>
      <c r="D159" s="251">
        <v>0.4058</v>
      </c>
      <c r="E159" s="252">
        <f t="shared" si="3"/>
        <v>34.67225234105471</v>
      </c>
      <c r="F159" s="252">
        <v>140700</v>
      </c>
      <c r="G159" s="253">
        <v>140700</v>
      </c>
    </row>
    <row r="160" spans="2:9" ht="12.75" customHeight="1">
      <c r="B160" s="249" t="s">
        <v>520</v>
      </c>
      <c r="C160" s="250" t="s">
        <v>518</v>
      </c>
      <c r="D160" s="251">
        <v>0.0172</v>
      </c>
      <c r="E160" s="252">
        <f t="shared" si="3"/>
        <v>39.610116279069764</v>
      </c>
      <c r="F160" s="252">
        <v>6812.94</v>
      </c>
      <c r="G160" s="253">
        <v>57514.76</v>
      </c>
      <c r="I160" s="240"/>
    </row>
    <row r="161" spans="2:7" ht="12.75" customHeight="1">
      <c r="B161" s="249" t="s">
        <v>521</v>
      </c>
      <c r="C161" s="250" t="s">
        <v>518</v>
      </c>
      <c r="D161" s="251">
        <v>0.128</v>
      </c>
      <c r="E161" s="252">
        <f t="shared" si="3"/>
        <v>39.610796875</v>
      </c>
      <c r="F161" s="252">
        <v>50701.82</v>
      </c>
      <c r="G161" s="253"/>
    </row>
    <row r="162" spans="2:7" ht="12.75" customHeight="1">
      <c r="B162" s="249" t="s">
        <v>522</v>
      </c>
      <c r="C162" s="250" t="s">
        <v>518</v>
      </c>
      <c r="D162" s="251">
        <v>0.2733</v>
      </c>
      <c r="E162" s="252">
        <f t="shared" si="3"/>
        <v>23.862608854738383</v>
      </c>
      <c r="F162" s="252">
        <v>65216.51</v>
      </c>
      <c r="G162" s="253">
        <v>65216.51</v>
      </c>
    </row>
    <row r="163" spans="2:7" ht="12.75" customHeight="1">
      <c r="B163" s="249" t="s">
        <v>523</v>
      </c>
      <c r="C163" s="250" t="s">
        <v>518</v>
      </c>
      <c r="D163" s="251">
        <v>0.1974</v>
      </c>
      <c r="E163" s="252">
        <f t="shared" si="3"/>
        <v>24.065901722391082</v>
      </c>
      <c r="F163" s="252">
        <v>47506.09</v>
      </c>
      <c r="G163" s="253">
        <v>47506.09</v>
      </c>
    </row>
    <row r="164" spans="2:7" ht="12.75" customHeight="1">
      <c r="B164" s="249" t="s">
        <v>524</v>
      </c>
      <c r="C164" s="250" t="s">
        <v>525</v>
      </c>
      <c r="D164" s="251">
        <v>0.0129</v>
      </c>
      <c r="E164" s="252">
        <f t="shared" si="3"/>
        <v>24.9</v>
      </c>
      <c r="F164" s="252">
        <v>3212.1</v>
      </c>
      <c r="G164" s="253">
        <v>1439.64</v>
      </c>
    </row>
    <row r="165" spans="2:7" ht="12.75" customHeight="1">
      <c r="B165" s="249" t="s">
        <v>526</v>
      </c>
      <c r="C165" s="250" t="s">
        <v>525</v>
      </c>
      <c r="D165" s="251">
        <v>0.007500000000000001</v>
      </c>
      <c r="E165" s="252">
        <f t="shared" si="3"/>
        <v>33</v>
      </c>
      <c r="F165" s="252">
        <v>2475</v>
      </c>
      <c r="G165" s="253">
        <v>2475</v>
      </c>
    </row>
    <row r="166" spans="2:11" s="254" customFormat="1" ht="15" customHeight="1">
      <c r="B166" s="255" t="s">
        <v>527</v>
      </c>
      <c r="C166" s="256" t="s">
        <v>525</v>
      </c>
      <c r="D166" s="257">
        <v>0.0019</v>
      </c>
      <c r="E166" s="253">
        <f t="shared" si="3"/>
        <v>30</v>
      </c>
      <c r="F166" s="253">
        <v>570</v>
      </c>
      <c r="G166" s="253">
        <v>570</v>
      </c>
      <c r="I166" s="258"/>
      <c r="J166" s="241"/>
      <c r="K166" s="241"/>
    </row>
    <row r="167" spans="2:11" ht="15.75" customHeight="1">
      <c r="B167" s="249" t="s">
        <v>528</v>
      </c>
      <c r="C167" s="250" t="s">
        <v>525</v>
      </c>
      <c r="D167" s="251">
        <v>0.002</v>
      </c>
      <c r="E167" s="252">
        <f t="shared" si="3"/>
        <v>30</v>
      </c>
      <c r="F167" s="252">
        <v>600</v>
      </c>
      <c r="G167" s="253">
        <v>600</v>
      </c>
      <c r="I167" s="239"/>
      <c r="J167" s="240"/>
      <c r="K167" s="240"/>
    </row>
    <row r="168" spans="2:11" ht="15" customHeight="1">
      <c r="B168" s="249" t="s">
        <v>529</v>
      </c>
      <c r="C168" s="250" t="s">
        <v>530</v>
      </c>
      <c r="D168" s="251">
        <v>0.0199</v>
      </c>
      <c r="E168" s="252">
        <f t="shared" si="3"/>
        <v>43.696482412060305</v>
      </c>
      <c r="F168" s="252">
        <v>8695.6</v>
      </c>
      <c r="G168" s="253">
        <v>8695.6</v>
      </c>
      <c r="I168" s="239"/>
      <c r="J168" s="240"/>
      <c r="K168" s="240"/>
    </row>
    <row r="169" spans="2:11" ht="15.75" customHeight="1">
      <c r="B169" s="249" t="s">
        <v>531</v>
      </c>
      <c r="C169" s="250" t="s">
        <v>530</v>
      </c>
      <c r="D169" s="251">
        <v>0.0228</v>
      </c>
      <c r="E169" s="252">
        <f t="shared" si="3"/>
        <v>59.66052631578947</v>
      </c>
      <c r="F169" s="252">
        <v>13602.6</v>
      </c>
      <c r="G169" s="253">
        <v>13602.6</v>
      </c>
      <c r="I169" s="239"/>
      <c r="J169" s="240"/>
      <c r="K169" s="240"/>
    </row>
    <row r="170" spans="2:7" ht="12.75" customHeight="1">
      <c r="B170" s="249" t="s">
        <v>532</v>
      </c>
      <c r="C170" s="250" t="s">
        <v>530</v>
      </c>
      <c r="D170" s="251">
        <v>0.038</v>
      </c>
      <c r="E170" s="252">
        <f t="shared" si="3"/>
        <v>31.842105263157894</v>
      </c>
      <c r="F170" s="252">
        <v>12100</v>
      </c>
      <c r="G170" s="253">
        <v>12100</v>
      </c>
    </row>
    <row r="171" spans="2:7" ht="15" customHeight="1">
      <c r="B171" s="249" t="s">
        <v>533</v>
      </c>
      <c r="C171" s="250" t="s">
        <v>530</v>
      </c>
      <c r="D171" s="251">
        <v>0.015</v>
      </c>
      <c r="E171" s="252">
        <f t="shared" si="3"/>
        <v>62.36</v>
      </c>
      <c r="F171" s="252">
        <v>9354</v>
      </c>
      <c r="G171" s="253">
        <v>9354</v>
      </c>
    </row>
    <row r="172" spans="2:7" s="254" customFormat="1" ht="16.5" customHeight="1">
      <c r="B172" s="255" t="s">
        <v>534</v>
      </c>
      <c r="C172" s="256" t="s">
        <v>535</v>
      </c>
      <c r="D172" s="257">
        <v>0.0993</v>
      </c>
      <c r="E172" s="253">
        <f t="shared" si="3"/>
        <v>27.0063947633434</v>
      </c>
      <c r="F172" s="253">
        <v>26817.35</v>
      </c>
      <c r="G172" s="253">
        <v>26817.35</v>
      </c>
    </row>
    <row r="173" spans="2:7" s="254" customFormat="1" ht="15" customHeight="1">
      <c r="B173" s="255" t="s">
        <v>536</v>
      </c>
      <c r="C173" s="256" t="s">
        <v>535</v>
      </c>
      <c r="D173" s="257">
        <v>0.057</v>
      </c>
      <c r="E173" s="253">
        <f t="shared" si="3"/>
        <v>27.00640350877193</v>
      </c>
      <c r="F173" s="253">
        <v>15393.65</v>
      </c>
      <c r="G173" s="253">
        <v>15393.65</v>
      </c>
    </row>
    <row r="174" spans="2:7" s="254" customFormat="1" ht="15" customHeight="1">
      <c r="B174" s="255" t="s">
        <v>537</v>
      </c>
      <c r="C174" s="256" t="s">
        <v>535</v>
      </c>
      <c r="D174" s="257">
        <v>0.0886</v>
      </c>
      <c r="E174" s="253">
        <f t="shared" si="3"/>
        <v>27.00663656884876</v>
      </c>
      <c r="F174" s="253">
        <v>23927.88</v>
      </c>
      <c r="G174" s="253">
        <v>23927.88</v>
      </c>
    </row>
    <row r="175" spans="2:7" s="254" customFormat="1" ht="16.5" customHeight="1">
      <c r="B175" s="255" t="s">
        <v>538</v>
      </c>
      <c r="C175" s="256" t="s">
        <v>535</v>
      </c>
      <c r="D175" s="257">
        <v>0.0169</v>
      </c>
      <c r="E175" s="253">
        <f t="shared" si="3"/>
        <v>27.006627218934913</v>
      </c>
      <c r="F175" s="253">
        <v>4564.12</v>
      </c>
      <c r="G175" s="253">
        <v>4564.12</v>
      </c>
    </row>
    <row r="176" spans="2:9" s="254" customFormat="1" ht="17.25" customHeight="1">
      <c r="B176" s="255" t="s">
        <v>539</v>
      </c>
      <c r="C176" s="256" t="s">
        <v>535</v>
      </c>
      <c r="D176" s="257">
        <v>0.088</v>
      </c>
      <c r="E176" s="253">
        <f t="shared" si="3"/>
        <v>27.00632954545455</v>
      </c>
      <c r="F176" s="253">
        <v>23765.57</v>
      </c>
      <c r="G176" s="253">
        <v>23765.57</v>
      </c>
      <c r="I176" s="241"/>
    </row>
    <row r="177" spans="2:7" s="254" customFormat="1" ht="18.75" customHeight="1">
      <c r="B177" s="255" t="s">
        <v>540</v>
      </c>
      <c r="C177" s="256" t="s">
        <v>535</v>
      </c>
      <c r="D177" s="257">
        <v>0.0068</v>
      </c>
      <c r="E177" s="253"/>
      <c r="F177" s="253">
        <v>1836.43</v>
      </c>
      <c r="G177" s="253">
        <v>1836.43</v>
      </c>
    </row>
    <row r="178" spans="2:7" ht="15" customHeight="1">
      <c r="B178" s="249" t="s">
        <v>541</v>
      </c>
      <c r="C178" s="250" t="s">
        <v>535</v>
      </c>
      <c r="D178" s="251">
        <v>0.07640000000000001</v>
      </c>
      <c r="E178" s="252">
        <f aca="true" t="shared" si="4" ref="E178:E180">(F178/D178)/10000</f>
        <v>27.006544502617796</v>
      </c>
      <c r="F178" s="252">
        <v>20633</v>
      </c>
      <c r="G178" s="253">
        <v>20633</v>
      </c>
    </row>
    <row r="179" spans="2:7" ht="14.25" customHeight="1">
      <c r="B179" s="249" t="s">
        <v>542</v>
      </c>
      <c r="C179" s="250" t="s">
        <v>535</v>
      </c>
      <c r="D179" s="251">
        <v>0.09040000000000001</v>
      </c>
      <c r="E179" s="252">
        <f t="shared" si="4"/>
        <v>27.00553097345132</v>
      </c>
      <c r="F179" s="252">
        <v>24413</v>
      </c>
      <c r="G179" s="253">
        <v>24413</v>
      </c>
    </row>
    <row r="180" spans="2:7" ht="16.5" customHeight="1">
      <c r="B180" s="259" t="s">
        <v>543</v>
      </c>
      <c r="C180" s="260" t="s">
        <v>535</v>
      </c>
      <c r="D180" s="251">
        <v>0.0683</v>
      </c>
      <c r="E180" s="252">
        <f t="shared" si="4"/>
        <v>27.005856515373353</v>
      </c>
      <c r="F180" s="252">
        <v>18445</v>
      </c>
      <c r="G180" s="253">
        <v>18445</v>
      </c>
    </row>
    <row r="181" spans="2:7" s="265" customFormat="1" ht="18" customHeight="1">
      <c r="B181" s="262" t="s">
        <v>97</v>
      </c>
      <c r="C181" s="262"/>
      <c r="D181" s="263">
        <f>SUM(D133:D180)+D131</f>
        <v>34.063900000000004</v>
      </c>
      <c r="E181" s="264"/>
      <c r="F181" s="264">
        <f>SUM(F133:F180)+F131</f>
        <v>10588041.06</v>
      </c>
      <c r="G181" s="264">
        <f>SUM(G133:G180)+G131</f>
        <v>8565067.340000002</v>
      </c>
    </row>
    <row r="182" spans="2:7" s="265" customFormat="1" ht="21.75" customHeight="1">
      <c r="B182" s="266" t="s">
        <v>98</v>
      </c>
      <c r="C182" s="266"/>
      <c r="D182" s="267">
        <v>34.0639</v>
      </c>
      <c r="E182" s="268"/>
      <c r="F182" s="268">
        <v>10558041.06</v>
      </c>
      <c r="G182" s="269">
        <v>8565067.34</v>
      </c>
    </row>
    <row r="183" spans="2:7" ht="15.75" customHeight="1">
      <c r="B183" s="270" t="s">
        <v>544</v>
      </c>
      <c r="C183" s="271" t="s">
        <v>535</v>
      </c>
      <c r="D183" s="251">
        <v>0.0021000000000000003</v>
      </c>
      <c r="E183" s="252">
        <f aca="true" t="shared" si="5" ref="E183:E226">(F183/D183)/10000</f>
        <v>87.32</v>
      </c>
      <c r="F183" s="252">
        <v>1833.72</v>
      </c>
      <c r="G183" s="253">
        <v>1833.72</v>
      </c>
    </row>
    <row r="184" spans="2:7" ht="15.75" customHeight="1">
      <c r="B184" s="249" t="s">
        <v>545</v>
      </c>
      <c r="C184" s="250" t="s">
        <v>546</v>
      </c>
      <c r="D184" s="251">
        <v>0.1472</v>
      </c>
      <c r="E184" s="252">
        <f t="shared" si="5"/>
        <v>20</v>
      </c>
      <c r="F184" s="252">
        <v>29440</v>
      </c>
      <c r="G184" s="253">
        <v>7000</v>
      </c>
    </row>
    <row r="185" spans="2:7" ht="15.75" customHeight="1">
      <c r="B185" s="249" t="s">
        <v>547</v>
      </c>
      <c r="C185" s="250" t="s">
        <v>546</v>
      </c>
      <c r="D185" s="251">
        <v>0.43860000000000005</v>
      </c>
      <c r="E185" s="252">
        <f t="shared" si="5"/>
        <v>30.610123119015043</v>
      </c>
      <c r="F185" s="252">
        <v>134256</v>
      </c>
      <c r="G185" s="253">
        <v>134256</v>
      </c>
    </row>
    <row r="186" spans="2:7" ht="15.75" customHeight="1">
      <c r="B186" s="249" t="s">
        <v>548</v>
      </c>
      <c r="C186" s="250" t="s">
        <v>546</v>
      </c>
      <c r="D186" s="251">
        <v>0.0001</v>
      </c>
      <c r="E186" s="252">
        <f t="shared" si="5"/>
        <v>24.9</v>
      </c>
      <c r="F186" s="252">
        <v>24.9</v>
      </c>
      <c r="G186" s="253">
        <v>9</v>
      </c>
    </row>
    <row r="187" spans="2:7" ht="15.75" customHeight="1">
      <c r="B187" s="249" t="s">
        <v>549</v>
      </c>
      <c r="C187" s="250" t="s">
        <v>546</v>
      </c>
      <c r="D187" s="251">
        <v>0.0048000000000000004</v>
      </c>
      <c r="E187" s="252">
        <f t="shared" si="5"/>
        <v>19.999999999999996</v>
      </c>
      <c r="F187" s="252">
        <v>960</v>
      </c>
      <c r="G187" s="253">
        <v>432</v>
      </c>
    </row>
    <row r="188" spans="2:7" ht="15.75" customHeight="1">
      <c r="B188" s="249" t="s">
        <v>550</v>
      </c>
      <c r="C188" s="250" t="s">
        <v>546</v>
      </c>
      <c r="D188" s="251">
        <v>0.005200000000000001</v>
      </c>
      <c r="E188" s="252">
        <f t="shared" si="5"/>
        <v>24.9</v>
      </c>
      <c r="F188" s="252">
        <v>1294.8</v>
      </c>
      <c r="G188" s="253">
        <v>1294.8</v>
      </c>
    </row>
    <row r="189" spans="2:7" ht="15.75" customHeight="1">
      <c r="B189" s="249" t="s">
        <v>551</v>
      </c>
      <c r="C189" s="250" t="s">
        <v>546</v>
      </c>
      <c r="D189" s="251">
        <v>0.0414</v>
      </c>
      <c r="E189" s="252">
        <f t="shared" si="5"/>
        <v>17.632850241545892</v>
      </c>
      <c r="F189" s="252">
        <v>7300</v>
      </c>
      <c r="G189" s="253">
        <v>7300</v>
      </c>
    </row>
    <row r="190" spans="2:7" ht="15.75" customHeight="1">
      <c r="B190" s="249" t="s">
        <v>552</v>
      </c>
      <c r="C190" s="250" t="s">
        <v>546</v>
      </c>
      <c r="D190" s="251">
        <v>0.0211</v>
      </c>
      <c r="E190" s="252">
        <f t="shared" si="5"/>
        <v>20</v>
      </c>
      <c r="F190" s="252">
        <v>4220</v>
      </c>
      <c r="G190" s="253">
        <v>844</v>
      </c>
    </row>
    <row r="191" spans="2:7" ht="15.75" customHeight="1">
      <c r="B191" s="249" t="s">
        <v>553</v>
      </c>
      <c r="C191" s="250" t="s">
        <v>546</v>
      </c>
      <c r="D191" s="251">
        <v>0.038200000000000005</v>
      </c>
      <c r="E191" s="252">
        <f t="shared" si="5"/>
        <v>29.999999999999993</v>
      </c>
      <c r="F191" s="252">
        <v>11460</v>
      </c>
      <c r="G191" s="253">
        <v>11460</v>
      </c>
    </row>
    <row r="192" spans="2:7" ht="15.75" customHeight="1">
      <c r="B192" s="249" t="s">
        <v>554</v>
      </c>
      <c r="C192" s="250" t="s">
        <v>555</v>
      </c>
      <c r="D192" s="251">
        <v>0.1182</v>
      </c>
      <c r="E192" s="252">
        <f t="shared" si="5"/>
        <v>39.93231810490694</v>
      </c>
      <c r="F192" s="252">
        <v>47200</v>
      </c>
      <c r="G192" s="253">
        <v>47200</v>
      </c>
    </row>
    <row r="193" spans="2:7" ht="15.75" customHeight="1">
      <c r="B193" s="249" t="s">
        <v>556</v>
      </c>
      <c r="C193" s="250" t="s">
        <v>555</v>
      </c>
      <c r="D193" s="251">
        <v>0.0066</v>
      </c>
      <c r="E193" s="252">
        <f t="shared" si="5"/>
        <v>14.893939393939394</v>
      </c>
      <c r="F193" s="252">
        <v>983</v>
      </c>
      <c r="G193" s="253">
        <v>983.7</v>
      </c>
    </row>
    <row r="194" spans="2:7" ht="15.75" customHeight="1">
      <c r="B194" s="249" t="s">
        <v>557</v>
      </c>
      <c r="C194" s="250" t="s">
        <v>558</v>
      </c>
      <c r="D194" s="251">
        <v>0.0038</v>
      </c>
      <c r="E194" s="252">
        <f t="shared" si="5"/>
        <v>39.473684210526315</v>
      </c>
      <c r="F194" s="252">
        <v>1500</v>
      </c>
      <c r="G194" s="253">
        <v>1500</v>
      </c>
    </row>
    <row r="195" spans="2:7" ht="15.75" customHeight="1">
      <c r="B195" s="249" t="s">
        <v>559</v>
      </c>
      <c r="C195" s="250" t="s">
        <v>560</v>
      </c>
      <c r="D195" s="251">
        <v>0.06520000000000001</v>
      </c>
      <c r="E195" s="252">
        <f t="shared" si="5"/>
        <v>19.999999999999996</v>
      </c>
      <c r="F195" s="252">
        <v>13040</v>
      </c>
      <c r="G195" s="253">
        <v>2608</v>
      </c>
    </row>
    <row r="196" spans="2:7" ht="15.75" customHeight="1">
      <c r="B196" s="249" t="s">
        <v>561</v>
      </c>
      <c r="C196" s="250" t="s">
        <v>560</v>
      </c>
      <c r="D196" s="251">
        <v>0.4948</v>
      </c>
      <c r="E196" s="252">
        <f t="shared" si="5"/>
        <v>41.65319320937753</v>
      </c>
      <c r="F196" s="252">
        <v>206100</v>
      </c>
      <c r="G196" s="253">
        <v>206100</v>
      </c>
    </row>
    <row r="197" spans="2:7" ht="15.75" customHeight="1">
      <c r="B197" s="249" t="s">
        <v>562</v>
      </c>
      <c r="C197" s="250" t="s">
        <v>563</v>
      </c>
      <c r="D197" s="251">
        <v>0.1787</v>
      </c>
      <c r="E197" s="252">
        <f t="shared" si="5"/>
        <v>25.069949636261892</v>
      </c>
      <c r="F197" s="252">
        <v>44800</v>
      </c>
      <c r="G197" s="253">
        <v>44800</v>
      </c>
    </row>
    <row r="198" spans="2:7" ht="15.75" customHeight="1">
      <c r="B198" s="249" t="s">
        <v>564</v>
      </c>
      <c r="C198" s="250" t="s">
        <v>565</v>
      </c>
      <c r="D198" s="251">
        <v>0.0114</v>
      </c>
      <c r="E198" s="252">
        <f t="shared" si="5"/>
        <v>33.33333333333333</v>
      </c>
      <c r="F198" s="252">
        <v>3800</v>
      </c>
      <c r="G198" s="253">
        <v>3800</v>
      </c>
    </row>
    <row r="199" spans="2:7" ht="15.75" customHeight="1">
      <c r="B199" s="249" t="s">
        <v>566</v>
      </c>
      <c r="C199" s="250" t="s">
        <v>565</v>
      </c>
      <c r="D199" s="251">
        <v>0.253</v>
      </c>
      <c r="E199" s="252">
        <f t="shared" si="5"/>
        <v>32.21343873517786</v>
      </c>
      <c r="F199" s="252">
        <v>81500</v>
      </c>
      <c r="G199" s="253">
        <v>81500</v>
      </c>
    </row>
    <row r="200" spans="2:7" ht="15.75" customHeight="1">
      <c r="B200" s="249" t="s">
        <v>567</v>
      </c>
      <c r="C200" s="250" t="s">
        <v>568</v>
      </c>
      <c r="D200" s="251">
        <v>0.0553</v>
      </c>
      <c r="E200" s="252">
        <f t="shared" si="5"/>
        <v>41.59132007233273</v>
      </c>
      <c r="F200" s="252">
        <v>23000</v>
      </c>
      <c r="G200" s="253">
        <v>23000</v>
      </c>
    </row>
    <row r="201" spans="2:7" ht="15.75" customHeight="1">
      <c r="B201" s="249" t="s">
        <v>569</v>
      </c>
      <c r="C201" s="250" t="s">
        <v>568</v>
      </c>
      <c r="D201" s="251">
        <v>0.005</v>
      </c>
      <c r="E201" s="252">
        <f t="shared" si="5"/>
        <v>42</v>
      </c>
      <c r="F201" s="252">
        <v>2100</v>
      </c>
      <c r="G201" s="253">
        <v>2100</v>
      </c>
    </row>
    <row r="202" spans="2:7" ht="15.75" customHeight="1">
      <c r="B202" s="249" t="s">
        <v>570</v>
      </c>
      <c r="C202" s="250" t="s">
        <v>568</v>
      </c>
      <c r="D202" s="251">
        <v>0.008400000000000001</v>
      </c>
      <c r="E202" s="252">
        <f t="shared" si="5"/>
        <v>41.69047619047618</v>
      </c>
      <c r="F202" s="252">
        <v>3502</v>
      </c>
      <c r="G202" s="253">
        <v>3502</v>
      </c>
    </row>
    <row r="203" spans="2:7" ht="15.75" customHeight="1">
      <c r="B203" s="249" t="s">
        <v>571</v>
      </c>
      <c r="C203" s="250" t="s">
        <v>568</v>
      </c>
      <c r="D203" s="251">
        <v>0.0206</v>
      </c>
      <c r="E203" s="252">
        <f t="shared" si="5"/>
        <v>41.68446601941747</v>
      </c>
      <c r="F203" s="252">
        <v>8587</v>
      </c>
      <c r="G203" s="253">
        <v>8587</v>
      </c>
    </row>
    <row r="204" spans="2:7" ht="15.75" customHeight="1">
      <c r="B204" s="249" t="s">
        <v>572</v>
      </c>
      <c r="C204" s="250" t="s">
        <v>568</v>
      </c>
      <c r="D204" s="251">
        <v>0.0213</v>
      </c>
      <c r="E204" s="252">
        <f t="shared" si="5"/>
        <v>41.68075117370892</v>
      </c>
      <c r="F204" s="252">
        <v>8878</v>
      </c>
      <c r="G204" s="253">
        <v>8878</v>
      </c>
    </row>
    <row r="205" spans="2:7" ht="15.75" customHeight="1">
      <c r="B205" s="249" t="s">
        <v>573</v>
      </c>
      <c r="C205" s="250" t="s">
        <v>568</v>
      </c>
      <c r="D205" s="251">
        <v>0.0025</v>
      </c>
      <c r="E205" s="252">
        <f t="shared" si="5"/>
        <v>41.5816</v>
      </c>
      <c r="F205" s="252">
        <v>1039.54</v>
      </c>
      <c r="G205" s="253">
        <v>1039.54</v>
      </c>
    </row>
    <row r="206" spans="2:7" ht="15.75" customHeight="1">
      <c r="B206" s="249" t="s">
        <v>574</v>
      </c>
      <c r="C206" s="250" t="s">
        <v>568</v>
      </c>
      <c r="D206" s="251">
        <v>0.0339</v>
      </c>
      <c r="E206" s="252">
        <f t="shared" si="5"/>
        <v>41.58162241887906</v>
      </c>
      <c r="F206" s="252">
        <v>14096.17</v>
      </c>
      <c r="G206" s="253">
        <v>14096.17</v>
      </c>
    </row>
    <row r="207" spans="2:7" ht="15.75" customHeight="1">
      <c r="B207" s="302" t="s">
        <v>575</v>
      </c>
      <c r="C207" s="250" t="s">
        <v>568</v>
      </c>
      <c r="D207" s="303">
        <v>0.0016</v>
      </c>
      <c r="E207" s="252">
        <f t="shared" si="5"/>
        <v>41.625</v>
      </c>
      <c r="F207" s="274">
        <v>666</v>
      </c>
      <c r="G207" s="274">
        <v>666</v>
      </c>
    </row>
    <row r="208" spans="2:7" ht="15.75" customHeight="1">
      <c r="B208" s="302" t="s">
        <v>576</v>
      </c>
      <c r="C208" s="250" t="s">
        <v>568</v>
      </c>
      <c r="D208" s="303">
        <v>0.0664</v>
      </c>
      <c r="E208" s="252">
        <f t="shared" si="5"/>
        <v>41.61746987951807</v>
      </c>
      <c r="F208" s="274">
        <v>27634</v>
      </c>
      <c r="G208" s="274">
        <v>27634</v>
      </c>
    </row>
    <row r="209" spans="2:9" ht="15.75" customHeight="1">
      <c r="B209" s="302" t="s">
        <v>577</v>
      </c>
      <c r="C209" s="250" t="s">
        <v>568</v>
      </c>
      <c r="D209" s="303">
        <v>0.004</v>
      </c>
      <c r="E209" s="252">
        <f t="shared" si="5"/>
        <v>40.9375</v>
      </c>
      <c r="F209" s="274">
        <v>1637.5</v>
      </c>
      <c r="G209" s="274">
        <v>1637.5</v>
      </c>
      <c r="I209" s="240"/>
    </row>
    <row r="210" spans="2:7" ht="15.75" customHeight="1">
      <c r="B210" s="302" t="s">
        <v>578</v>
      </c>
      <c r="C210" s="250" t="s">
        <v>568</v>
      </c>
      <c r="D210" s="303">
        <v>0.2556</v>
      </c>
      <c r="E210" s="252">
        <f t="shared" si="5"/>
        <v>40.93724569640063</v>
      </c>
      <c r="F210" s="274">
        <v>104635.6</v>
      </c>
      <c r="G210" s="274">
        <v>104635.6</v>
      </c>
    </row>
    <row r="211" spans="2:7" ht="15.75" customHeight="1">
      <c r="B211" s="302" t="s">
        <v>579</v>
      </c>
      <c r="C211" s="250" t="s">
        <v>568</v>
      </c>
      <c r="D211" s="303">
        <v>0.0402</v>
      </c>
      <c r="E211" s="252">
        <f t="shared" si="5"/>
        <v>41.67</v>
      </c>
      <c r="F211" s="274">
        <v>16751.34</v>
      </c>
      <c r="G211" s="274">
        <v>16751.34</v>
      </c>
    </row>
    <row r="212" spans="2:7" ht="20.25" customHeight="1">
      <c r="B212" s="302" t="s">
        <v>580</v>
      </c>
      <c r="C212" s="250" t="s">
        <v>568</v>
      </c>
      <c r="D212" s="303">
        <v>0.0463</v>
      </c>
      <c r="E212" s="252">
        <f t="shared" si="5"/>
        <v>41.67</v>
      </c>
      <c r="F212" s="274">
        <v>19293.21</v>
      </c>
      <c r="G212" s="274">
        <v>19293.21</v>
      </c>
    </row>
    <row r="213" spans="2:7" ht="15.75" customHeight="1">
      <c r="B213" s="302" t="s">
        <v>581</v>
      </c>
      <c r="C213" s="250" t="s">
        <v>568</v>
      </c>
      <c r="D213" s="303">
        <v>0.0426</v>
      </c>
      <c r="E213" s="252">
        <f t="shared" si="5"/>
        <v>41.67711267605634</v>
      </c>
      <c r="F213" s="274">
        <v>17754.45</v>
      </c>
      <c r="G213" s="274">
        <v>17754.45</v>
      </c>
    </row>
    <row r="214" spans="2:7" ht="15.75" customHeight="1">
      <c r="B214" s="249" t="s">
        <v>582</v>
      </c>
      <c r="C214" s="250" t="s">
        <v>583</v>
      </c>
      <c r="D214" s="251">
        <v>0.4163</v>
      </c>
      <c r="E214" s="252">
        <f t="shared" si="5"/>
        <v>46.91328368964689</v>
      </c>
      <c r="F214" s="252">
        <v>195300</v>
      </c>
      <c r="G214" s="253">
        <v>195300</v>
      </c>
    </row>
    <row r="215" spans="2:11" s="254" customFormat="1" ht="20.25" customHeight="1">
      <c r="B215" s="255" t="s">
        <v>584</v>
      </c>
      <c r="C215" s="256" t="s">
        <v>585</v>
      </c>
      <c r="D215" s="257">
        <v>0.0184</v>
      </c>
      <c r="E215" s="253">
        <f t="shared" si="5"/>
        <v>24.330434782608698</v>
      </c>
      <c r="F215" s="253">
        <v>4476.8</v>
      </c>
      <c r="G215" s="253">
        <v>4476.8</v>
      </c>
      <c r="I215" s="258"/>
      <c r="J215" s="241"/>
      <c r="K215" s="241"/>
    </row>
    <row r="216" spans="2:11" ht="18.75" customHeight="1">
      <c r="B216" s="249" t="s">
        <v>586</v>
      </c>
      <c r="C216" s="256" t="s">
        <v>585</v>
      </c>
      <c r="D216" s="251">
        <v>0.038200000000000005</v>
      </c>
      <c r="E216" s="252">
        <f t="shared" si="5"/>
        <v>22.657539267015704</v>
      </c>
      <c r="F216" s="252">
        <v>8655.18</v>
      </c>
      <c r="G216" s="253">
        <v>8655.18</v>
      </c>
      <c r="I216" s="239"/>
      <c r="J216" s="240"/>
      <c r="K216" s="240"/>
    </row>
    <row r="217" spans="2:7" ht="15.75" customHeight="1">
      <c r="B217" s="249" t="s">
        <v>587</v>
      </c>
      <c r="C217" s="256" t="s">
        <v>585</v>
      </c>
      <c r="D217" s="251">
        <v>0.015700000000000002</v>
      </c>
      <c r="E217" s="252">
        <f t="shared" si="5"/>
        <v>25.277197452229295</v>
      </c>
      <c r="F217" s="252">
        <v>3968.52</v>
      </c>
      <c r="G217" s="253">
        <v>3968.52</v>
      </c>
    </row>
    <row r="218" spans="2:7" ht="19.5" customHeight="1">
      <c r="B218" s="249" t="s">
        <v>588</v>
      </c>
      <c r="C218" s="256" t="s">
        <v>585</v>
      </c>
      <c r="D218" s="251">
        <v>0.0113</v>
      </c>
      <c r="E218" s="252">
        <f t="shared" si="5"/>
        <v>70.98274336283185</v>
      </c>
      <c r="F218" s="252">
        <v>8021.05</v>
      </c>
      <c r="G218" s="253">
        <v>8021.05</v>
      </c>
    </row>
    <row r="219" spans="2:7" ht="18.75" customHeight="1">
      <c r="B219" s="249" t="s">
        <v>589</v>
      </c>
      <c r="C219" s="256" t="s">
        <v>585</v>
      </c>
      <c r="D219" s="251">
        <v>0.037700000000000004</v>
      </c>
      <c r="E219" s="252">
        <f t="shared" si="5"/>
        <v>22.838408488063656</v>
      </c>
      <c r="F219" s="252">
        <v>8610.08</v>
      </c>
      <c r="G219" s="253">
        <v>8610.08</v>
      </c>
    </row>
    <row r="220" spans="2:7" ht="20.25" customHeight="1">
      <c r="B220" s="249" t="s">
        <v>590</v>
      </c>
      <c r="C220" s="256" t="s">
        <v>585</v>
      </c>
      <c r="D220" s="251">
        <v>0.006900000000000001</v>
      </c>
      <c r="E220" s="252">
        <f t="shared" si="5"/>
        <v>33.813043478260866</v>
      </c>
      <c r="F220" s="252">
        <v>2333.1</v>
      </c>
      <c r="G220" s="253">
        <v>2333.1</v>
      </c>
    </row>
    <row r="221" spans="2:7" ht="15.75" customHeight="1">
      <c r="B221" s="249" t="s">
        <v>591</v>
      </c>
      <c r="C221" s="256" t="s">
        <v>585</v>
      </c>
      <c r="D221" s="251">
        <v>0.0134</v>
      </c>
      <c r="E221" s="252">
        <f t="shared" si="5"/>
        <v>26.74746268656716</v>
      </c>
      <c r="F221" s="252">
        <v>3584.16</v>
      </c>
      <c r="G221" s="253">
        <v>3584.16</v>
      </c>
    </row>
    <row r="222" spans="2:7" ht="15.75" customHeight="1">
      <c r="B222" s="249" t="s">
        <v>592</v>
      </c>
      <c r="C222" s="256" t="s">
        <v>585</v>
      </c>
      <c r="D222" s="251">
        <v>0.0858</v>
      </c>
      <c r="E222" s="252">
        <f t="shared" si="5"/>
        <v>22.199999999999996</v>
      </c>
      <c r="F222" s="252">
        <v>19047.6</v>
      </c>
      <c r="G222" s="253">
        <v>25864.32</v>
      </c>
    </row>
    <row r="223" spans="2:7" ht="18.75" customHeight="1">
      <c r="B223" s="249" t="s">
        <v>593</v>
      </c>
      <c r="C223" s="256" t="s">
        <v>585</v>
      </c>
      <c r="D223" s="251">
        <v>0.0307</v>
      </c>
      <c r="E223" s="252">
        <f t="shared" si="5"/>
        <v>22.2042996742671</v>
      </c>
      <c r="F223" s="252">
        <v>6816.72</v>
      </c>
      <c r="G223" s="253"/>
    </row>
    <row r="224" spans="2:7" ht="19.5" customHeight="1">
      <c r="B224" s="249" t="s">
        <v>594</v>
      </c>
      <c r="C224" s="256" t="s">
        <v>585</v>
      </c>
      <c r="D224" s="251">
        <v>0.0208</v>
      </c>
      <c r="E224" s="252">
        <f t="shared" si="5"/>
        <v>56.18509615384616</v>
      </c>
      <c r="F224" s="252">
        <v>11686.5</v>
      </c>
      <c r="G224" s="297">
        <v>11686.5</v>
      </c>
    </row>
    <row r="225" spans="2:7" ht="15.75" customHeight="1">
      <c r="B225" s="249" t="s">
        <v>595</v>
      </c>
      <c r="C225" s="256" t="s">
        <v>585</v>
      </c>
      <c r="D225" s="251">
        <v>0.011300000000000001</v>
      </c>
      <c r="E225" s="252">
        <f t="shared" si="5"/>
        <v>56.568318584070795</v>
      </c>
      <c r="F225" s="252">
        <v>6392.22</v>
      </c>
      <c r="G225" s="297">
        <v>6392.22</v>
      </c>
    </row>
    <row r="226" spans="2:7" ht="15.75" customHeight="1">
      <c r="B226" s="304" t="s">
        <v>596</v>
      </c>
      <c r="C226" s="256" t="s">
        <v>585</v>
      </c>
      <c r="D226" s="257">
        <v>0.0061</v>
      </c>
      <c r="E226" s="253">
        <f t="shared" si="5"/>
        <v>67.57295081967212</v>
      </c>
      <c r="F226" s="253">
        <v>4121.95</v>
      </c>
      <c r="G226" s="297">
        <v>4121.95</v>
      </c>
    </row>
    <row r="227" spans="2:7" s="265" customFormat="1" ht="15" customHeight="1">
      <c r="B227" s="262" t="s">
        <v>97</v>
      </c>
      <c r="C227" s="262"/>
      <c r="D227" s="263">
        <f>SUM(D183:D226)+D181</f>
        <v>37.21060000000001</v>
      </c>
      <c r="E227" s="264"/>
      <c r="F227" s="264">
        <f>SUM(F183:F226)+F181</f>
        <v>11710342.17</v>
      </c>
      <c r="G227" s="299">
        <f>SUM(G183:G226)+G181</f>
        <v>9650577.250000002</v>
      </c>
    </row>
    <row r="228" spans="2:10" s="265" customFormat="1" ht="18.75" customHeight="1">
      <c r="B228" s="266" t="s">
        <v>98</v>
      </c>
      <c r="C228" s="266"/>
      <c r="D228" s="267">
        <v>37.2106</v>
      </c>
      <c r="E228" s="268"/>
      <c r="F228" s="268">
        <v>11710342.17</v>
      </c>
      <c r="G228" s="300">
        <v>9650577.25</v>
      </c>
      <c r="J228" s="279"/>
    </row>
    <row r="229" spans="2:7" ht="15.75" customHeight="1">
      <c r="B229" s="270" t="s">
        <v>597</v>
      </c>
      <c r="C229" s="271" t="s">
        <v>563</v>
      </c>
      <c r="D229" s="251">
        <v>0.009000000000000001</v>
      </c>
      <c r="E229" s="252">
        <f aca="true" t="shared" si="6" ref="E229:E256">(F229/D229)/10000</f>
        <v>49.99999999999999</v>
      </c>
      <c r="F229" s="252">
        <v>4500</v>
      </c>
      <c r="G229" s="253">
        <v>4500</v>
      </c>
    </row>
    <row r="230" spans="2:7" ht="18.75" customHeight="1">
      <c r="B230" s="249" t="s">
        <v>598</v>
      </c>
      <c r="C230" s="305" t="s">
        <v>599</v>
      </c>
      <c r="D230" s="251">
        <v>0.0199</v>
      </c>
      <c r="E230" s="252">
        <f t="shared" si="6"/>
        <v>39.698492462311556</v>
      </c>
      <c r="F230" s="252">
        <v>7900</v>
      </c>
      <c r="G230" s="253">
        <v>7900</v>
      </c>
    </row>
    <row r="231" spans="2:7" ht="15.75" customHeight="1">
      <c r="B231" s="249" t="s">
        <v>600</v>
      </c>
      <c r="C231" s="305" t="s">
        <v>599</v>
      </c>
      <c r="D231" s="251">
        <v>0.013800000000000002</v>
      </c>
      <c r="E231" s="252">
        <f t="shared" si="6"/>
        <v>26.498840579710144</v>
      </c>
      <c r="F231" s="252">
        <v>3656.84</v>
      </c>
      <c r="G231" s="253">
        <v>3656.84</v>
      </c>
    </row>
    <row r="232" spans="2:7" ht="17.25" customHeight="1">
      <c r="B232" s="249" t="s">
        <v>601</v>
      </c>
      <c r="C232" s="305" t="s">
        <v>599</v>
      </c>
      <c r="D232" s="251">
        <v>0.019100000000000002</v>
      </c>
      <c r="E232" s="252">
        <f t="shared" si="6"/>
        <v>25.155392670157067</v>
      </c>
      <c r="F232" s="252">
        <v>4804.68</v>
      </c>
      <c r="G232" s="253">
        <v>4804.68</v>
      </c>
    </row>
    <row r="233" spans="2:7" ht="18.75" customHeight="1">
      <c r="B233" s="249" t="s">
        <v>602</v>
      </c>
      <c r="C233" s="305" t="s">
        <v>599</v>
      </c>
      <c r="D233" s="251">
        <v>0.004200000000000001</v>
      </c>
      <c r="E233" s="252">
        <f t="shared" si="6"/>
        <v>48.44</v>
      </c>
      <c r="F233" s="252">
        <v>2034.48</v>
      </c>
      <c r="G233" s="253">
        <v>2034.48</v>
      </c>
    </row>
    <row r="234" spans="2:7" ht="15.75" customHeight="1">
      <c r="B234" s="249" t="s">
        <v>603</v>
      </c>
      <c r="C234" s="305" t="s">
        <v>599</v>
      </c>
      <c r="D234" s="251">
        <v>0.0082</v>
      </c>
      <c r="E234" s="252">
        <f t="shared" si="6"/>
        <v>28.610975609756093</v>
      </c>
      <c r="F234" s="252">
        <v>2346.1</v>
      </c>
      <c r="G234" s="253">
        <v>3004.16</v>
      </c>
    </row>
    <row r="235" spans="2:7" ht="15.75" customHeight="1">
      <c r="B235" s="249" t="s">
        <v>604</v>
      </c>
      <c r="C235" s="305"/>
      <c r="D235" s="251">
        <v>0.0023</v>
      </c>
      <c r="E235" s="252">
        <f t="shared" si="6"/>
        <v>28.611304347826085</v>
      </c>
      <c r="F235" s="252">
        <v>658.06</v>
      </c>
      <c r="G235" s="253"/>
    </row>
    <row r="236" spans="2:7" ht="18" customHeight="1">
      <c r="B236" s="249" t="s">
        <v>605</v>
      </c>
      <c r="C236" s="305" t="s">
        <v>606</v>
      </c>
      <c r="D236" s="251">
        <v>0.1039</v>
      </c>
      <c r="E236" s="252">
        <f t="shared" si="6"/>
        <v>24.35033686236766</v>
      </c>
      <c r="F236" s="252">
        <v>25300</v>
      </c>
      <c r="G236" s="253">
        <v>25300</v>
      </c>
    </row>
    <row r="237" spans="2:7" ht="15.75" customHeight="1">
      <c r="B237" s="249">
        <v>3</v>
      </c>
      <c r="C237" s="250" t="s">
        <v>563</v>
      </c>
      <c r="D237" s="251">
        <v>0.32</v>
      </c>
      <c r="E237" s="252">
        <f t="shared" si="6"/>
        <v>20</v>
      </c>
      <c r="F237" s="252">
        <v>64000</v>
      </c>
      <c r="G237" s="253">
        <v>28502.68</v>
      </c>
    </row>
    <row r="238" spans="2:7" ht="15.75" customHeight="1">
      <c r="B238" s="249">
        <v>5</v>
      </c>
      <c r="C238" s="250" t="s">
        <v>563</v>
      </c>
      <c r="D238" s="251">
        <v>0.13</v>
      </c>
      <c r="E238" s="252">
        <f t="shared" si="6"/>
        <v>17.43386153846154</v>
      </c>
      <c r="F238" s="252">
        <v>22664.02</v>
      </c>
      <c r="G238" s="253">
        <v>22664.02</v>
      </c>
    </row>
    <row r="239" spans="2:7" ht="15.75" customHeight="1">
      <c r="B239" s="249" t="s">
        <v>607</v>
      </c>
      <c r="C239" s="250" t="s">
        <v>563</v>
      </c>
      <c r="D239" s="251">
        <v>0.5</v>
      </c>
      <c r="E239" s="252">
        <f t="shared" si="6"/>
        <v>3.9648</v>
      </c>
      <c r="F239" s="252">
        <v>19824</v>
      </c>
      <c r="G239" s="253">
        <v>19824</v>
      </c>
    </row>
    <row r="240" spans="2:7" ht="15.75" customHeight="1">
      <c r="B240" s="249" t="s">
        <v>608</v>
      </c>
      <c r="C240" s="250" t="s">
        <v>563</v>
      </c>
      <c r="D240" s="251">
        <v>0.51</v>
      </c>
      <c r="E240" s="252">
        <f t="shared" si="6"/>
        <v>10.063843137254903</v>
      </c>
      <c r="F240" s="252">
        <v>51325.6</v>
      </c>
      <c r="G240" s="253">
        <v>51325.6</v>
      </c>
    </row>
    <row r="241" spans="2:7" ht="15.75" customHeight="1">
      <c r="B241" s="249" t="s">
        <v>609</v>
      </c>
      <c r="C241" s="250" t="s">
        <v>563</v>
      </c>
      <c r="D241" s="251">
        <v>0.1139</v>
      </c>
      <c r="E241" s="252">
        <f t="shared" si="6"/>
        <v>20</v>
      </c>
      <c r="F241" s="252">
        <v>22780</v>
      </c>
      <c r="G241" s="253">
        <v>22780</v>
      </c>
    </row>
    <row r="242" spans="2:7" ht="15.75" customHeight="1">
      <c r="B242" s="249" t="s">
        <v>610</v>
      </c>
      <c r="C242" s="250" t="s">
        <v>563</v>
      </c>
      <c r="D242" s="251">
        <v>0.0016</v>
      </c>
      <c r="E242" s="252">
        <f t="shared" si="6"/>
        <v>12</v>
      </c>
      <c r="F242" s="252">
        <v>192</v>
      </c>
      <c r="G242" s="253">
        <v>16920</v>
      </c>
    </row>
    <row r="243" spans="2:9" ht="15.75" customHeight="1">
      <c r="B243" s="249" t="s">
        <v>611</v>
      </c>
      <c r="C243" s="250"/>
      <c r="D243" s="251">
        <v>0.1394</v>
      </c>
      <c r="E243" s="252">
        <f t="shared" si="6"/>
        <v>12</v>
      </c>
      <c r="F243" s="252">
        <v>16728</v>
      </c>
      <c r="G243" s="253"/>
      <c r="I243" s="240"/>
    </row>
    <row r="244" spans="2:7" ht="15.75" customHeight="1">
      <c r="B244" s="249" t="s">
        <v>612</v>
      </c>
      <c r="C244" s="271" t="s">
        <v>563</v>
      </c>
      <c r="D244" s="251">
        <v>0.022</v>
      </c>
      <c r="E244" s="252">
        <f t="shared" si="6"/>
        <v>35.94186363636364</v>
      </c>
      <c r="F244" s="252">
        <v>7907.21</v>
      </c>
      <c r="G244" s="297">
        <v>7907.21</v>
      </c>
    </row>
    <row r="245" spans="2:7" ht="15.75" customHeight="1">
      <c r="B245" s="249" t="s">
        <v>613</v>
      </c>
      <c r="C245" s="271" t="s">
        <v>563</v>
      </c>
      <c r="D245" s="251">
        <v>0.027700000000000002</v>
      </c>
      <c r="E245" s="252">
        <f t="shared" si="6"/>
        <v>49.99999999999999</v>
      </c>
      <c r="F245" s="252">
        <v>13850</v>
      </c>
      <c r="G245" s="297">
        <v>13850</v>
      </c>
    </row>
    <row r="246" spans="2:7" ht="15.75" customHeight="1">
      <c r="B246" s="249" t="s">
        <v>614</v>
      </c>
      <c r="C246" s="271" t="s">
        <v>563</v>
      </c>
      <c r="D246" s="251">
        <v>0.0184</v>
      </c>
      <c r="E246" s="252">
        <f t="shared" si="6"/>
        <v>47.59635869565217</v>
      </c>
      <c r="F246" s="252">
        <v>8757.73</v>
      </c>
      <c r="G246" s="297">
        <v>8757.73</v>
      </c>
    </row>
    <row r="247" spans="2:7" ht="15.75" customHeight="1">
      <c r="B247" s="249" t="s">
        <v>615</v>
      </c>
      <c r="C247" s="271" t="s">
        <v>563</v>
      </c>
      <c r="D247" s="303">
        <v>0.3642</v>
      </c>
      <c r="E247" s="252">
        <f t="shared" si="6"/>
        <v>20</v>
      </c>
      <c r="F247" s="252">
        <v>72840</v>
      </c>
      <c r="G247" s="252">
        <v>28070.67</v>
      </c>
    </row>
    <row r="248" spans="2:7" ht="15.75" customHeight="1">
      <c r="B248" s="249" t="s">
        <v>616</v>
      </c>
      <c r="C248" s="271" t="s">
        <v>563</v>
      </c>
      <c r="D248" s="303">
        <v>0.0683</v>
      </c>
      <c r="E248" s="252">
        <f t="shared" si="6"/>
        <v>20</v>
      </c>
      <c r="F248" s="252">
        <v>13660</v>
      </c>
      <c r="G248" s="252">
        <v>5264.21</v>
      </c>
    </row>
    <row r="249" spans="2:7" ht="17.25" customHeight="1">
      <c r="B249" s="249" t="s">
        <v>617</v>
      </c>
      <c r="C249" s="271" t="s">
        <v>563</v>
      </c>
      <c r="D249" s="303">
        <v>0.015700000000000002</v>
      </c>
      <c r="E249" s="252">
        <f t="shared" si="6"/>
        <v>19.999999999999996</v>
      </c>
      <c r="F249" s="252">
        <v>3140</v>
      </c>
      <c r="G249" s="252">
        <v>1210.07</v>
      </c>
    </row>
    <row r="250" spans="2:7" ht="15.75" customHeight="1">
      <c r="B250" s="249" t="s">
        <v>618</v>
      </c>
      <c r="C250" s="271" t="s">
        <v>563</v>
      </c>
      <c r="D250" s="303">
        <v>0.0767</v>
      </c>
      <c r="E250" s="252">
        <f t="shared" si="6"/>
        <v>20</v>
      </c>
      <c r="F250" s="252">
        <v>15340</v>
      </c>
      <c r="G250" s="252">
        <v>5911.65</v>
      </c>
    </row>
    <row r="251" spans="2:7" ht="15.75" customHeight="1">
      <c r="B251" s="249" t="s">
        <v>619</v>
      </c>
      <c r="C251" s="271" t="s">
        <v>563</v>
      </c>
      <c r="D251" s="251">
        <v>0.045</v>
      </c>
      <c r="E251" s="252">
        <f t="shared" si="6"/>
        <v>20</v>
      </c>
      <c r="F251" s="252">
        <v>9000</v>
      </c>
      <c r="G251" s="297">
        <v>3667.6</v>
      </c>
    </row>
    <row r="252" spans="2:7" ht="15.75" customHeight="1">
      <c r="B252" s="249" t="s">
        <v>620</v>
      </c>
      <c r="C252" s="271" t="s">
        <v>563</v>
      </c>
      <c r="D252" s="251">
        <v>0.47200000000000003</v>
      </c>
      <c r="E252" s="252">
        <f t="shared" si="6"/>
        <v>20</v>
      </c>
      <c r="F252" s="252">
        <v>94400</v>
      </c>
      <c r="G252" s="297">
        <v>38468</v>
      </c>
    </row>
    <row r="253" spans="2:7" ht="15.75" customHeight="1">
      <c r="B253" s="249" t="s">
        <v>621</v>
      </c>
      <c r="C253" s="271" t="s">
        <v>563</v>
      </c>
      <c r="D253" s="251">
        <v>0.042</v>
      </c>
      <c r="E253" s="252">
        <f t="shared" si="6"/>
        <v>20</v>
      </c>
      <c r="F253" s="252">
        <v>8400</v>
      </c>
      <c r="G253" s="297">
        <v>3423</v>
      </c>
    </row>
    <row r="254" spans="2:7" ht="15.75" customHeight="1">
      <c r="B254" s="249" t="s">
        <v>622</v>
      </c>
      <c r="C254" s="271" t="s">
        <v>563</v>
      </c>
      <c r="D254" s="251">
        <v>0.1033</v>
      </c>
      <c r="E254" s="252">
        <f t="shared" si="6"/>
        <v>80</v>
      </c>
      <c r="F254" s="252">
        <v>82640</v>
      </c>
      <c r="G254" s="297">
        <v>82640</v>
      </c>
    </row>
    <row r="255" spans="2:7" ht="15.75" customHeight="1">
      <c r="B255" s="249" t="s">
        <v>623</v>
      </c>
      <c r="C255" s="271" t="s">
        <v>563</v>
      </c>
      <c r="D255" s="251">
        <v>0.105</v>
      </c>
      <c r="E255" s="252">
        <f t="shared" si="6"/>
        <v>50.23809523809524</v>
      </c>
      <c r="F255" s="252">
        <v>52750</v>
      </c>
      <c r="G255" s="297">
        <v>52750</v>
      </c>
    </row>
    <row r="256" spans="2:7" ht="15.75" customHeight="1">
      <c r="B256" s="249" t="s">
        <v>624</v>
      </c>
      <c r="C256" s="271" t="s">
        <v>563</v>
      </c>
      <c r="D256" s="251">
        <v>0.012400000000000001</v>
      </c>
      <c r="E256" s="252">
        <f t="shared" si="6"/>
        <v>21.946370967741935</v>
      </c>
      <c r="F256" s="252">
        <v>2721.35</v>
      </c>
      <c r="G256" s="297">
        <v>2721.35</v>
      </c>
    </row>
    <row r="257" spans="2:7" ht="15.75" customHeight="1">
      <c r="B257" s="249" t="s">
        <v>625</v>
      </c>
      <c r="C257" s="271" t="s">
        <v>563</v>
      </c>
      <c r="D257" s="251">
        <v>0.2932</v>
      </c>
      <c r="E257" s="252">
        <v>14.78</v>
      </c>
      <c r="F257" s="252">
        <v>43343.72</v>
      </c>
      <c r="G257" s="253">
        <v>43343.72</v>
      </c>
    </row>
    <row r="258" spans="2:7" ht="15.75" customHeight="1">
      <c r="B258" s="249" t="s">
        <v>626</v>
      </c>
      <c r="C258" s="271" t="s">
        <v>563</v>
      </c>
      <c r="D258" s="251"/>
      <c r="E258" s="252"/>
      <c r="F258" s="252"/>
      <c r="G258" s="253"/>
    </row>
    <row r="259" spans="2:7" ht="15.75" customHeight="1">
      <c r="B259" s="249" t="s">
        <v>627</v>
      </c>
      <c r="C259" s="271" t="s">
        <v>563</v>
      </c>
      <c r="D259" s="251">
        <v>0.0024</v>
      </c>
      <c r="E259" s="252">
        <f aca="true" t="shared" si="7" ref="E259:E272">(F259/D259)/10000</f>
        <v>47.91666666666667</v>
      </c>
      <c r="F259" s="252">
        <v>1150</v>
      </c>
      <c r="G259" s="253">
        <v>1150</v>
      </c>
    </row>
    <row r="260" spans="2:7" ht="15.75" customHeight="1">
      <c r="B260" s="249" t="s">
        <v>628</v>
      </c>
      <c r="C260" s="271" t="s">
        <v>629</v>
      </c>
      <c r="D260" s="251">
        <v>0.0018</v>
      </c>
      <c r="E260" s="252">
        <f t="shared" si="7"/>
        <v>132.62611111111113</v>
      </c>
      <c r="F260" s="252">
        <v>2387.27</v>
      </c>
      <c r="G260" s="253">
        <v>2387.27</v>
      </c>
    </row>
    <row r="261" spans="2:7" ht="15.75" customHeight="1">
      <c r="B261" s="249" t="s">
        <v>630</v>
      </c>
      <c r="C261" s="271" t="s">
        <v>629</v>
      </c>
      <c r="D261" s="251">
        <v>0.0366</v>
      </c>
      <c r="E261" s="252">
        <f t="shared" si="7"/>
        <v>83.85346994535519</v>
      </c>
      <c r="F261" s="252">
        <v>30690.37</v>
      </c>
      <c r="G261" s="253">
        <v>30690.37</v>
      </c>
    </row>
    <row r="262" spans="2:7" ht="15.75" customHeight="1">
      <c r="B262" s="249" t="s">
        <v>631</v>
      </c>
      <c r="C262" s="250" t="s">
        <v>629</v>
      </c>
      <c r="D262" s="251">
        <v>0.12050000000000001</v>
      </c>
      <c r="E262" s="252">
        <f t="shared" si="7"/>
        <v>19.999999999999996</v>
      </c>
      <c r="F262" s="252">
        <v>24100</v>
      </c>
      <c r="G262" s="253">
        <v>10540.58</v>
      </c>
    </row>
    <row r="263" spans="2:7" ht="15.75" customHeight="1">
      <c r="B263" s="249" t="s">
        <v>632</v>
      </c>
      <c r="C263" s="250" t="s">
        <v>633</v>
      </c>
      <c r="D263" s="251">
        <v>0.17300000000000001</v>
      </c>
      <c r="E263" s="252">
        <f t="shared" si="7"/>
        <v>16</v>
      </c>
      <c r="F263" s="252">
        <v>27680</v>
      </c>
      <c r="G263" s="253">
        <v>27680</v>
      </c>
    </row>
    <row r="264" spans="2:7" ht="15.75" customHeight="1">
      <c r="B264" s="249" t="s">
        <v>634</v>
      </c>
      <c r="C264" s="250" t="s">
        <v>635</v>
      </c>
      <c r="D264" s="251">
        <v>0.0025</v>
      </c>
      <c r="E264" s="252">
        <f t="shared" si="7"/>
        <v>20</v>
      </c>
      <c r="F264" s="252">
        <v>500</v>
      </c>
      <c r="G264" s="253">
        <v>500</v>
      </c>
    </row>
    <row r="265" spans="2:11" s="254" customFormat="1" ht="19.5" customHeight="1">
      <c r="B265" s="255" t="s">
        <v>636</v>
      </c>
      <c r="C265" s="256" t="s">
        <v>637</v>
      </c>
      <c r="D265" s="257">
        <v>0.07880000000000001</v>
      </c>
      <c r="E265" s="253">
        <f t="shared" si="7"/>
        <v>21.878832487309644</v>
      </c>
      <c r="F265" s="253">
        <v>17240.52</v>
      </c>
      <c r="G265" s="253">
        <v>17240.52</v>
      </c>
      <c r="I265" s="258"/>
      <c r="J265" s="241"/>
      <c r="K265" s="241"/>
    </row>
    <row r="266" spans="2:11" ht="18.75" customHeight="1">
      <c r="B266" s="249" t="s">
        <v>638</v>
      </c>
      <c r="C266" s="250" t="s">
        <v>637</v>
      </c>
      <c r="D266" s="251">
        <v>0.07060000000000001</v>
      </c>
      <c r="E266" s="252">
        <f t="shared" si="7"/>
        <v>21.879999999999995</v>
      </c>
      <c r="F266" s="252">
        <v>15447.28</v>
      </c>
      <c r="G266" s="253">
        <v>15447.28</v>
      </c>
      <c r="I266" s="239"/>
      <c r="J266" s="240"/>
      <c r="K266" s="240"/>
    </row>
    <row r="267" spans="2:7" ht="15.75" customHeight="1">
      <c r="B267" s="249" t="s">
        <v>639</v>
      </c>
      <c r="C267" s="250" t="s">
        <v>637</v>
      </c>
      <c r="D267" s="251">
        <v>0.0799</v>
      </c>
      <c r="E267" s="252">
        <f t="shared" si="7"/>
        <v>20</v>
      </c>
      <c r="F267" s="252">
        <v>15980</v>
      </c>
      <c r="G267" s="253">
        <v>847.77</v>
      </c>
    </row>
    <row r="268" spans="2:7" ht="19.5" customHeight="1">
      <c r="B268" s="249" t="s">
        <v>640</v>
      </c>
      <c r="C268" s="250" t="s">
        <v>637</v>
      </c>
      <c r="D268" s="251">
        <v>0.029</v>
      </c>
      <c r="E268" s="252">
        <f t="shared" si="7"/>
        <v>10</v>
      </c>
      <c r="F268" s="252">
        <v>2900</v>
      </c>
      <c r="G268" s="253">
        <v>1.35</v>
      </c>
    </row>
    <row r="269" spans="2:7" ht="15.75" customHeight="1">
      <c r="B269" s="249" t="s">
        <v>641</v>
      </c>
      <c r="C269" s="250" t="s">
        <v>637</v>
      </c>
      <c r="D269" s="251">
        <v>0.06760000000000001</v>
      </c>
      <c r="E269" s="252">
        <f t="shared" si="7"/>
        <v>41.13579881656804</v>
      </c>
      <c r="F269" s="252">
        <v>27807.8</v>
      </c>
      <c r="G269" s="253">
        <v>27807.8</v>
      </c>
    </row>
    <row r="270" spans="2:7" ht="18.75" customHeight="1">
      <c r="B270" s="249" t="s">
        <v>642</v>
      </c>
      <c r="C270" s="250" t="s">
        <v>637</v>
      </c>
      <c r="D270" s="251">
        <v>0.18680000000000002</v>
      </c>
      <c r="E270" s="252">
        <f t="shared" si="7"/>
        <v>10.852703426124195</v>
      </c>
      <c r="F270" s="252">
        <v>20272.85</v>
      </c>
      <c r="G270" s="253">
        <v>916.88</v>
      </c>
    </row>
    <row r="271" spans="2:7" ht="18.75" customHeight="1">
      <c r="B271" s="249" t="s">
        <v>643</v>
      </c>
      <c r="C271" s="250" t="s">
        <v>637</v>
      </c>
      <c r="D271" s="251">
        <v>0.0029000000000000002</v>
      </c>
      <c r="E271" s="252">
        <f t="shared" si="7"/>
        <v>77.48275862068965</v>
      </c>
      <c r="F271" s="252">
        <v>2247</v>
      </c>
      <c r="G271" s="253">
        <v>2247</v>
      </c>
    </row>
    <row r="272" spans="2:7" ht="15.75" customHeight="1">
      <c r="B272" s="259" t="s">
        <v>644</v>
      </c>
      <c r="C272" s="260" t="s">
        <v>645</v>
      </c>
      <c r="D272" s="251">
        <v>0.047900000000000005</v>
      </c>
      <c r="E272" s="252">
        <f t="shared" si="7"/>
        <v>26.573068893528184</v>
      </c>
      <c r="F272" s="252">
        <v>12728.5</v>
      </c>
      <c r="G272" s="253">
        <v>12728.5</v>
      </c>
    </row>
    <row r="273" spans="2:7" s="265" customFormat="1" ht="20.25" customHeight="1">
      <c r="B273" s="262" t="s">
        <v>97</v>
      </c>
      <c r="C273" s="262"/>
      <c r="D273" s="263">
        <f>SUM(D229:D272)+D227</f>
        <v>41.67210000000001</v>
      </c>
      <c r="E273" s="264"/>
      <c r="F273" s="264">
        <f>SUM(F229:F272)+F227</f>
        <v>12588937.55</v>
      </c>
      <c r="G273" s="264">
        <f>SUM(G229:G272)+G227</f>
        <v>10311964.240000002</v>
      </c>
    </row>
    <row r="274" spans="2:7" s="265" customFormat="1" ht="19.5" customHeight="1">
      <c r="B274" s="266" t="s">
        <v>98</v>
      </c>
      <c r="C274" s="266"/>
      <c r="D274" s="267">
        <v>41.6721</v>
      </c>
      <c r="E274" s="268"/>
      <c r="F274" s="268">
        <v>12588937.55</v>
      </c>
      <c r="G274" s="269">
        <v>10311964.24</v>
      </c>
    </row>
    <row r="275" spans="2:7" ht="18.75" customHeight="1">
      <c r="B275" s="270" t="s">
        <v>646</v>
      </c>
      <c r="C275" s="271" t="s">
        <v>647</v>
      </c>
      <c r="D275" s="251">
        <v>0.192</v>
      </c>
      <c r="E275" s="252">
        <f aca="true" t="shared" si="8" ref="E275:E283">(F275/D275)/10000</f>
        <v>26.572916666666668</v>
      </c>
      <c r="F275" s="252">
        <v>51020</v>
      </c>
      <c r="G275" s="253">
        <v>51020.5</v>
      </c>
    </row>
    <row r="276" spans="2:7" ht="18.75" customHeight="1">
      <c r="B276" s="249" t="s">
        <v>648</v>
      </c>
      <c r="C276" s="250" t="s">
        <v>647</v>
      </c>
      <c r="D276" s="251">
        <v>0.245</v>
      </c>
      <c r="E276" s="252">
        <f t="shared" si="8"/>
        <v>50</v>
      </c>
      <c r="F276" s="252">
        <v>122500</v>
      </c>
      <c r="G276" s="253">
        <v>122500</v>
      </c>
    </row>
    <row r="277" spans="2:7" ht="18.75" customHeight="1">
      <c r="B277" s="249" t="s">
        <v>649</v>
      </c>
      <c r="C277" s="250" t="s">
        <v>650</v>
      </c>
      <c r="D277" s="251">
        <v>0.2985</v>
      </c>
      <c r="E277" s="252">
        <f t="shared" si="8"/>
        <v>64.69011725293133</v>
      </c>
      <c r="F277" s="252">
        <v>193100</v>
      </c>
      <c r="G277" s="253">
        <v>193100</v>
      </c>
    </row>
    <row r="278" spans="2:7" ht="18.75" customHeight="1">
      <c r="B278" s="249" t="s">
        <v>651</v>
      </c>
      <c r="C278" s="250" t="s">
        <v>650</v>
      </c>
      <c r="D278" s="251">
        <v>0.07350000000000001</v>
      </c>
      <c r="E278" s="252">
        <f t="shared" si="8"/>
        <v>58.76771428571427</v>
      </c>
      <c r="F278" s="252">
        <v>43194.27</v>
      </c>
      <c r="G278" s="253">
        <v>43194.27</v>
      </c>
    </row>
    <row r="279" spans="2:7" ht="18" customHeight="1">
      <c r="B279" s="249" t="s">
        <v>652</v>
      </c>
      <c r="C279" s="250" t="s">
        <v>653</v>
      </c>
      <c r="D279" s="251">
        <v>0.0082</v>
      </c>
      <c r="E279" s="252">
        <f t="shared" si="8"/>
        <v>22.897560975609753</v>
      </c>
      <c r="F279" s="252">
        <v>1877.6</v>
      </c>
      <c r="G279" s="253">
        <v>1877.6</v>
      </c>
    </row>
    <row r="280" spans="2:7" ht="18.75" customHeight="1">
      <c r="B280" s="249" t="s">
        <v>654</v>
      </c>
      <c r="C280" s="250" t="s">
        <v>653</v>
      </c>
      <c r="D280" s="251">
        <v>0.0132</v>
      </c>
      <c r="E280" s="252">
        <f t="shared" si="8"/>
        <v>22.8969696969697</v>
      </c>
      <c r="F280" s="252">
        <v>3022.4</v>
      </c>
      <c r="G280" s="253">
        <v>3022.4</v>
      </c>
    </row>
    <row r="281" spans="2:7" ht="18" customHeight="1">
      <c r="B281" s="249" t="s">
        <v>655</v>
      </c>
      <c r="C281" s="250" t="s">
        <v>656</v>
      </c>
      <c r="D281" s="251">
        <v>0.0395</v>
      </c>
      <c r="E281" s="252">
        <f t="shared" si="8"/>
        <v>20</v>
      </c>
      <c r="F281" s="252">
        <v>7900</v>
      </c>
      <c r="G281" s="253">
        <v>3647.71</v>
      </c>
    </row>
    <row r="282" spans="2:7" ht="21" customHeight="1">
      <c r="B282" s="249" t="s">
        <v>657</v>
      </c>
      <c r="C282" s="250" t="s">
        <v>658</v>
      </c>
      <c r="D282" s="251">
        <v>0.0843</v>
      </c>
      <c r="E282" s="252">
        <f t="shared" si="8"/>
        <v>37.17198102016607</v>
      </c>
      <c r="F282" s="252">
        <v>31335.98</v>
      </c>
      <c r="G282" s="253">
        <v>31335.98</v>
      </c>
    </row>
    <row r="283" spans="2:7" ht="18.75" customHeight="1">
      <c r="B283" s="249" t="s">
        <v>659</v>
      </c>
      <c r="C283" s="250" t="s">
        <v>658</v>
      </c>
      <c r="D283" s="251">
        <v>0.008</v>
      </c>
      <c r="E283" s="252">
        <f t="shared" si="8"/>
        <v>55.3585</v>
      </c>
      <c r="F283" s="252">
        <v>4428.68</v>
      </c>
      <c r="G283" s="253">
        <v>4428.68</v>
      </c>
    </row>
    <row r="284" spans="2:7" ht="18.75" customHeight="1">
      <c r="B284" s="249" t="s">
        <v>660</v>
      </c>
      <c r="C284" s="250" t="s">
        <v>658</v>
      </c>
      <c r="D284" s="251">
        <v>0.1386</v>
      </c>
      <c r="E284" s="252">
        <v>46.34</v>
      </c>
      <c r="F284" s="252">
        <v>64234.44</v>
      </c>
      <c r="G284" s="253">
        <v>64234.44</v>
      </c>
    </row>
    <row r="285" spans="2:7" ht="18.75" customHeight="1">
      <c r="B285" s="249" t="s">
        <v>661</v>
      </c>
      <c r="C285" s="250" t="s">
        <v>658</v>
      </c>
      <c r="D285" s="251"/>
      <c r="E285" s="252"/>
      <c r="F285" s="252"/>
      <c r="G285" s="253"/>
    </row>
    <row r="286" spans="2:7" ht="19.5" customHeight="1">
      <c r="B286" s="249" t="s">
        <v>662</v>
      </c>
      <c r="C286" s="250" t="s">
        <v>658</v>
      </c>
      <c r="D286" s="251">
        <v>0.013800000000000002</v>
      </c>
      <c r="E286" s="252">
        <f aca="true" t="shared" si="9" ref="E286:E303">(F286/D286)/10000</f>
        <v>27.543043478260863</v>
      </c>
      <c r="F286" s="252">
        <v>3800.94</v>
      </c>
      <c r="G286" s="253">
        <v>3800.94</v>
      </c>
    </row>
    <row r="287" spans="2:7" ht="15.75" customHeight="1">
      <c r="B287" s="249" t="s">
        <v>663</v>
      </c>
      <c r="C287" s="250" t="s">
        <v>658</v>
      </c>
      <c r="D287" s="251">
        <v>0.0154</v>
      </c>
      <c r="E287" s="252">
        <f t="shared" si="9"/>
        <v>26.973896103896102</v>
      </c>
      <c r="F287" s="252">
        <v>4153.98</v>
      </c>
      <c r="G287" s="253">
        <v>4153.98</v>
      </c>
    </row>
    <row r="288" spans="2:7" ht="18.75" customHeight="1">
      <c r="B288" s="249" t="s">
        <v>664</v>
      </c>
      <c r="C288" s="250" t="s">
        <v>658</v>
      </c>
      <c r="D288" s="251">
        <v>0.060700000000000004</v>
      </c>
      <c r="E288" s="252">
        <f t="shared" si="9"/>
        <v>20.811087314662274</v>
      </c>
      <c r="F288" s="252">
        <v>12632.33</v>
      </c>
      <c r="G288" s="253">
        <v>12632.33</v>
      </c>
    </row>
    <row r="289" spans="2:7" s="254" customFormat="1" ht="18.75" customHeight="1">
      <c r="B289" s="255" t="s">
        <v>665</v>
      </c>
      <c r="C289" s="250" t="s">
        <v>658</v>
      </c>
      <c r="D289" s="257">
        <v>0.018600000000000002</v>
      </c>
      <c r="E289" s="253">
        <f t="shared" si="9"/>
        <v>43.36344086021505</v>
      </c>
      <c r="F289" s="253">
        <v>8065.6</v>
      </c>
      <c r="G289" s="253">
        <v>8065.6</v>
      </c>
    </row>
    <row r="290" spans="2:7" s="254" customFormat="1" ht="20.25" customHeight="1">
      <c r="B290" s="255" t="s">
        <v>666</v>
      </c>
      <c r="C290" s="250" t="s">
        <v>658</v>
      </c>
      <c r="D290" s="257">
        <v>0.016</v>
      </c>
      <c r="E290" s="253">
        <f t="shared" si="9"/>
        <v>43.7225</v>
      </c>
      <c r="F290" s="253">
        <v>6995.6</v>
      </c>
      <c r="G290" s="253">
        <v>6995.6</v>
      </c>
    </row>
    <row r="291" spans="2:7" s="254" customFormat="1" ht="20.25" customHeight="1">
      <c r="B291" s="255" t="s">
        <v>667</v>
      </c>
      <c r="C291" s="250" t="s">
        <v>658</v>
      </c>
      <c r="D291" s="257">
        <v>0.0184</v>
      </c>
      <c r="E291" s="253">
        <f t="shared" si="9"/>
        <v>47.20434782608696</v>
      </c>
      <c r="F291" s="253">
        <v>8685.6</v>
      </c>
      <c r="G291" s="253">
        <v>8685.6</v>
      </c>
    </row>
    <row r="292" spans="2:7" s="254" customFormat="1" ht="21" customHeight="1">
      <c r="B292" s="272" t="s">
        <v>668</v>
      </c>
      <c r="C292" s="256" t="s">
        <v>669</v>
      </c>
      <c r="D292" s="273">
        <v>0.0465</v>
      </c>
      <c r="E292" s="253">
        <f t="shared" si="9"/>
        <v>40</v>
      </c>
      <c r="F292" s="274">
        <v>18600</v>
      </c>
      <c r="G292" s="274">
        <v>18600</v>
      </c>
    </row>
    <row r="293" spans="2:7" s="254" customFormat="1" ht="15.75" customHeight="1">
      <c r="B293" s="272" t="s">
        <v>670</v>
      </c>
      <c r="C293" s="256" t="s">
        <v>669</v>
      </c>
      <c r="D293" s="273">
        <v>0.019200000000000002</v>
      </c>
      <c r="E293" s="253">
        <f t="shared" si="9"/>
        <v>39.99999999999999</v>
      </c>
      <c r="F293" s="274">
        <v>7680</v>
      </c>
      <c r="G293" s="274">
        <v>7680</v>
      </c>
    </row>
    <row r="294" spans="2:7" s="254" customFormat="1" ht="15.75" customHeight="1">
      <c r="B294" s="272" t="s">
        <v>671</v>
      </c>
      <c r="C294" s="256" t="s">
        <v>669</v>
      </c>
      <c r="D294" s="273">
        <v>0.015300000000000001</v>
      </c>
      <c r="E294" s="253">
        <f t="shared" si="9"/>
        <v>41.23366013071895</v>
      </c>
      <c r="F294" s="274">
        <v>6308.75</v>
      </c>
      <c r="G294" s="274">
        <v>6308.75</v>
      </c>
    </row>
    <row r="295" spans="2:7" s="254" customFormat="1" ht="15.75" customHeight="1">
      <c r="B295" s="272" t="s">
        <v>672</v>
      </c>
      <c r="C295" s="256" t="s">
        <v>669</v>
      </c>
      <c r="D295" s="273">
        <v>0.029400000000000003</v>
      </c>
      <c r="E295" s="253">
        <f t="shared" si="9"/>
        <v>38.314047619047614</v>
      </c>
      <c r="F295" s="274">
        <v>11264.33</v>
      </c>
      <c r="G295" s="274">
        <v>11264.33</v>
      </c>
    </row>
    <row r="296" spans="2:10" s="254" customFormat="1" ht="15.75" customHeight="1">
      <c r="B296" s="272" t="s">
        <v>673</v>
      </c>
      <c r="C296" s="256" t="s">
        <v>669</v>
      </c>
      <c r="D296" s="273">
        <v>0.0324</v>
      </c>
      <c r="E296" s="253">
        <f t="shared" si="9"/>
        <v>38.26398148148148</v>
      </c>
      <c r="F296" s="274">
        <v>12397.53</v>
      </c>
      <c r="G296" s="274">
        <v>12397.53</v>
      </c>
      <c r="J296" s="241"/>
    </row>
    <row r="297" spans="2:10" s="254" customFormat="1" ht="15.75" customHeight="1">
      <c r="B297" s="272" t="s">
        <v>674</v>
      </c>
      <c r="C297" s="256" t="s">
        <v>669</v>
      </c>
      <c r="D297" s="273">
        <v>0.015300000000000001</v>
      </c>
      <c r="E297" s="253">
        <f t="shared" si="9"/>
        <v>41.26457516339869</v>
      </c>
      <c r="F297" s="274">
        <v>6313.48</v>
      </c>
      <c r="G297" s="274">
        <v>6313.48</v>
      </c>
      <c r="J297" s="241"/>
    </row>
    <row r="298" spans="2:7" s="254" customFormat="1" ht="15.75" customHeight="1">
      <c r="B298" s="272" t="s">
        <v>675</v>
      </c>
      <c r="C298" s="256" t="s">
        <v>669</v>
      </c>
      <c r="D298" s="273">
        <v>0.016300000000000002</v>
      </c>
      <c r="E298" s="253">
        <f t="shared" si="9"/>
        <v>50.335092024539875</v>
      </c>
      <c r="F298" s="274">
        <v>8204.62</v>
      </c>
      <c r="G298" s="274">
        <v>8204.62</v>
      </c>
    </row>
    <row r="299" spans="2:7" ht="15.75" customHeight="1">
      <c r="B299" s="249" t="s">
        <v>676</v>
      </c>
      <c r="C299" s="250" t="s">
        <v>677</v>
      </c>
      <c r="D299" s="251">
        <v>0.08070000000000001</v>
      </c>
      <c r="E299" s="252">
        <f t="shared" si="9"/>
        <v>15.949999999999998</v>
      </c>
      <c r="F299" s="252">
        <v>12871.65</v>
      </c>
      <c r="G299" s="253">
        <v>12871.65</v>
      </c>
    </row>
    <row r="300" spans="2:7" ht="15.75" customHeight="1">
      <c r="B300" s="249" t="s">
        <v>678</v>
      </c>
      <c r="C300" s="250" t="s">
        <v>679</v>
      </c>
      <c r="D300" s="251">
        <v>4.5</v>
      </c>
      <c r="E300" s="252">
        <f t="shared" si="9"/>
        <v>10.004444444444443</v>
      </c>
      <c r="F300" s="252">
        <v>450200</v>
      </c>
      <c r="G300" s="253">
        <v>450200</v>
      </c>
    </row>
    <row r="301" spans="2:7" ht="15.75" customHeight="1">
      <c r="B301" s="249" t="s">
        <v>680</v>
      </c>
      <c r="C301" s="250" t="s">
        <v>681</v>
      </c>
      <c r="D301" s="251">
        <v>0.28300000000000003</v>
      </c>
      <c r="E301" s="252">
        <f t="shared" si="9"/>
        <v>59.999999999999986</v>
      </c>
      <c r="F301" s="252">
        <v>169800</v>
      </c>
      <c r="G301" s="253">
        <v>169800</v>
      </c>
    </row>
    <row r="302" spans="2:7" ht="15.75" customHeight="1">
      <c r="B302" s="249" t="s">
        <v>682</v>
      </c>
      <c r="C302" s="250" t="s">
        <v>681</v>
      </c>
      <c r="D302" s="251">
        <v>0.092</v>
      </c>
      <c r="E302" s="252">
        <f t="shared" si="9"/>
        <v>60</v>
      </c>
      <c r="F302" s="252">
        <v>55200</v>
      </c>
      <c r="G302" s="253">
        <v>55200</v>
      </c>
    </row>
    <row r="303" spans="2:7" ht="15.75" customHeight="1">
      <c r="B303" s="249" t="s">
        <v>683</v>
      </c>
      <c r="C303" s="250" t="s">
        <v>681</v>
      </c>
      <c r="D303" s="251">
        <v>0.0068000000000000005</v>
      </c>
      <c r="E303" s="252">
        <f t="shared" si="9"/>
        <v>60</v>
      </c>
      <c r="F303" s="252">
        <v>4080</v>
      </c>
      <c r="G303" s="253">
        <v>4080</v>
      </c>
    </row>
    <row r="304" spans="2:11" s="254" customFormat="1" ht="15.75" customHeight="1">
      <c r="B304" s="262" t="s">
        <v>341</v>
      </c>
      <c r="C304" s="262"/>
      <c r="D304" s="306">
        <f>SUM(D275:D303)+D273</f>
        <v>48.05270000000001</v>
      </c>
      <c r="E304" s="307"/>
      <c r="F304" s="264">
        <f>SUM(F275:F303)+F273</f>
        <v>13918805.33</v>
      </c>
      <c r="G304" s="264">
        <f>SUM(G275:G303)+G273</f>
        <v>11637580.230000002</v>
      </c>
      <c r="I304" s="258"/>
      <c r="J304" s="308"/>
      <c r="K304" s="241"/>
    </row>
  </sheetData>
  <sheetProtection selectLockedCells="1" selectUnlockedCells="1"/>
  <mergeCells count="35">
    <mergeCell ref="B1:G1"/>
    <mergeCell ref="C22:C23"/>
    <mergeCell ref="G22:G23"/>
    <mergeCell ref="C24:C25"/>
    <mergeCell ref="G24:G25"/>
    <mergeCell ref="B46:C46"/>
    <mergeCell ref="B47:C47"/>
    <mergeCell ref="G59:G60"/>
    <mergeCell ref="B90:C90"/>
    <mergeCell ref="B91:C91"/>
    <mergeCell ref="G102:G103"/>
    <mergeCell ref="B131:C131"/>
    <mergeCell ref="B132:C132"/>
    <mergeCell ref="G136:G138"/>
    <mergeCell ref="G160:G161"/>
    <mergeCell ref="B181:C181"/>
    <mergeCell ref="B182:C182"/>
    <mergeCell ref="G222:G223"/>
    <mergeCell ref="B227:C227"/>
    <mergeCell ref="B228:C228"/>
    <mergeCell ref="C234:C235"/>
    <mergeCell ref="G234:G235"/>
    <mergeCell ref="C242:C243"/>
    <mergeCell ref="G242:G243"/>
    <mergeCell ref="D257:D258"/>
    <mergeCell ref="E257:E258"/>
    <mergeCell ref="F257:F258"/>
    <mergeCell ref="G257:G258"/>
    <mergeCell ref="B273:C273"/>
    <mergeCell ref="B274:C274"/>
    <mergeCell ref="D284:D285"/>
    <mergeCell ref="E284:E285"/>
    <mergeCell ref="F284:F285"/>
    <mergeCell ref="G284:G285"/>
    <mergeCell ref="B304:C304"/>
  </mergeCells>
  <printOptions/>
  <pageMargins left="0.7875" right="0.19652777777777777" top="0.3541666666666667" bottom="0.7166666666666667" header="0.5118055555555555" footer="0.5513888888888889"/>
  <pageSetup firstPageNumber="12" useFirstPageNumber="1" horizontalDpi="300" verticalDpi="300" orientation="portrait" paperSize="9" scale="98"/>
  <headerFooter alignWithMargins="0">
    <oddFooter>&amp;C&amp;"Times New Roman,Normalny"&amp;12&amp;P</oddFooter>
  </headerFooter>
  <rowBreaks count="6" manualBreakCount="6">
    <brk id="46" max="255" man="1"/>
    <brk id="90" max="255" man="1"/>
    <brk id="131" max="255" man="1"/>
    <brk id="181" max="255" man="1"/>
    <brk id="227" max="255" man="1"/>
    <brk id="2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8" sqref="G18"/>
    </sheetView>
  </sheetViews>
  <sheetFormatPr defaultColWidth="8" defaultRowHeight="15" customHeight="1"/>
  <cols>
    <col min="1" max="1" width="35.5" style="1" customWidth="1"/>
    <col min="2" max="2" width="11.59765625" style="1" customWidth="1"/>
    <col min="3" max="3" width="11.09765625" style="309" customWidth="1"/>
    <col min="4" max="4" width="12.69921875" style="309" customWidth="1"/>
    <col min="5" max="5" width="11.69921875" style="1" customWidth="1"/>
    <col min="6" max="6" width="9" style="1" customWidth="1"/>
    <col min="7" max="7" width="11.69921875" style="1" customWidth="1"/>
    <col min="8" max="8" width="17.19921875" style="1" customWidth="1"/>
    <col min="9" max="9" width="9.796875" style="1" customWidth="1"/>
    <col min="10" max="16384" width="9" style="1" customWidth="1"/>
  </cols>
  <sheetData>
    <row r="1" spans="1:5" ht="33.75" customHeight="1">
      <c r="A1" s="310" t="s">
        <v>684</v>
      </c>
      <c r="B1" s="310"/>
      <c r="C1" s="310"/>
      <c r="D1" s="310"/>
      <c r="E1" s="310"/>
    </row>
    <row r="2" spans="1:5" s="314" customFormat="1" ht="72.75" customHeight="1">
      <c r="A2" s="311" t="s">
        <v>685</v>
      </c>
      <c r="B2" s="312" t="s">
        <v>686</v>
      </c>
      <c r="C2" s="313" t="s">
        <v>687</v>
      </c>
      <c r="D2" s="312" t="s">
        <v>688</v>
      </c>
      <c r="E2" s="312" t="s">
        <v>689</v>
      </c>
    </row>
    <row r="3" spans="1:5" s="314" customFormat="1" ht="23.25" customHeight="1">
      <c r="A3" s="315" t="s">
        <v>690</v>
      </c>
      <c r="B3" s="315">
        <v>0.012400000000000001</v>
      </c>
      <c r="C3" s="316">
        <v>0.148</v>
      </c>
      <c r="D3" s="317">
        <v>3716.28</v>
      </c>
      <c r="E3" s="318">
        <v>362.97</v>
      </c>
    </row>
    <row r="4" spans="1:5" s="314" customFormat="1" ht="21" customHeight="1">
      <c r="A4" s="315" t="s">
        <v>691</v>
      </c>
      <c r="B4" s="315">
        <v>0.0163</v>
      </c>
      <c r="C4" s="316">
        <v>0.225</v>
      </c>
      <c r="D4" s="317">
        <v>6034.5</v>
      </c>
      <c r="E4" s="319">
        <v>479.34</v>
      </c>
    </row>
    <row r="5" spans="1:5" s="314" customFormat="1" ht="21" customHeight="1">
      <c r="A5" s="315" t="s">
        <v>692</v>
      </c>
      <c r="B5" s="315">
        <v>0.0184</v>
      </c>
      <c r="C5" s="316">
        <v>0.094</v>
      </c>
      <c r="D5" s="317">
        <v>2496.64</v>
      </c>
      <c r="E5" s="318">
        <v>586.1</v>
      </c>
    </row>
    <row r="6" spans="1:7" s="314" customFormat="1" ht="21" customHeight="1">
      <c r="A6" s="315" t="s">
        <v>693</v>
      </c>
      <c r="B6" s="315">
        <v>0.0153</v>
      </c>
      <c r="C6" s="316">
        <v>0.222</v>
      </c>
      <c r="D6" s="317">
        <v>6127.2</v>
      </c>
      <c r="E6" s="318">
        <v>334.5</v>
      </c>
      <c r="G6" s="320"/>
    </row>
    <row r="7" spans="1:5" s="314" customFormat="1" ht="19.5" customHeight="1">
      <c r="A7" s="315" t="s">
        <v>694</v>
      </c>
      <c r="B7" s="315">
        <v>0.0048000000000000004</v>
      </c>
      <c r="C7" s="316">
        <v>0.069</v>
      </c>
      <c r="D7" s="317">
        <v>1449</v>
      </c>
      <c r="E7" s="318">
        <v>141.52</v>
      </c>
    </row>
    <row r="8" spans="1:5" s="314" customFormat="1" ht="20.25" customHeight="1">
      <c r="A8" s="315" t="s">
        <v>695</v>
      </c>
      <c r="B8" s="321">
        <v>0.001</v>
      </c>
      <c r="C8" s="316">
        <v>0.013000000000000001</v>
      </c>
      <c r="D8" s="317">
        <v>273</v>
      </c>
      <c r="E8" s="318">
        <v>28.27</v>
      </c>
    </row>
    <row r="9" spans="1:5" s="314" customFormat="1" ht="20.25" customHeight="1">
      <c r="A9" s="315" t="s">
        <v>696</v>
      </c>
      <c r="B9" s="315">
        <v>0.021400000000000002</v>
      </c>
      <c r="C9" s="316">
        <v>0.17</v>
      </c>
      <c r="D9" s="317">
        <v>6405.6</v>
      </c>
      <c r="E9" s="318">
        <v>625.61</v>
      </c>
    </row>
    <row r="10" spans="1:5" s="314" customFormat="1" ht="19.5" customHeight="1">
      <c r="A10" s="315" t="s">
        <v>697</v>
      </c>
      <c r="B10" s="321">
        <v>0.0234</v>
      </c>
      <c r="C10" s="322">
        <v>0.2053</v>
      </c>
      <c r="D10" s="317">
        <v>7062.32</v>
      </c>
      <c r="E10" s="318">
        <v>248.85</v>
      </c>
    </row>
    <row r="11" spans="1:5" s="314" customFormat="1" ht="22.5" customHeight="1">
      <c r="A11" s="315" t="s">
        <v>698</v>
      </c>
      <c r="B11" s="315">
        <v>0.0198</v>
      </c>
      <c r="C11" s="322">
        <v>0.19110000000000002</v>
      </c>
      <c r="D11" s="317">
        <v>8962.59</v>
      </c>
      <c r="E11" s="318">
        <v>210.22</v>
      </c>
    </row>
    <row r="12" spans="1:5" s="314" customFormat="1" ht="21.75" customHeight="1">
      <c r="A12" s="315" t="s">
        <v>699</v>
      </c>
      <c r="B12" s="315">
        <v>0.0119</v>
      </c>
      <c r="C12" s="322">
        <v>0.1104</v>
      </c>
      <c r="D12" s="317">
        <v>5453.76</v>
      </c>
      <c r="E12" s="318">
        <v>99.57</v>
      </c>
    </row>
    <row r="13" spans="1:5" s="314" customFormat="1" ht="20.25" customHeight="1">
      <c r="A13" s="315" t="s">
        <v>700</v>
      </c>
      <c r="B13" s="315">
        <v>0.0034000000000000002</v>
      </c>
      <c r="C13" s="322">
        <v>0.1656</v>
      </c>
      <c r="D13" s="317">
        <v>1589.02</v>
      </c>
      <c r="E13" s="318">
        <v>36.84</v>
      </c>
    </row>
    <row r="14" spans="1:5" s="314" customFormat="1" ht="24" customHeight="1">
      <c r="A14" s="323" t="s">
        <v>701</v>
      </c>
      <c r="B14" s="324">
        <f>SUM(B3:B13)</f>
        <v>0.14809999999999998</v>
      </c>
      <c r="C14" s="325"/>
      <c r="D14" s="326">
        <f>SUM(D3:D13)</f>
        <v>49569.909999999996</v>
      </c>
      <c r="E14" s="326">
        <f>SUM(E3:E13)</f>
        <v>3153.79</v>
      </c>
    </row>
    <row r="16" spans="1:5" s="314" customFormat="1" ht="15" customHeight="1">
      <c r="A16" s="327" t="s">
        <v>702</v>
      </c>
      <c r="B16" s="327"/>
      <c r="C16" s="327"/>
      <c r="D16" s="327"/>
      <c r="E16" s="327"/>
    </row>
    <row r="17" spans="1:5" s="314" customFormat="1" ht="15" customHeight="1">
      <c r="A17" s="327" t="s">
        <v>703</v>
      </c>
      <c r="B17" s="327"/>
      <c r="C17" s="327"/>
      <c r="D17" s="327"/>
      <c r="E17" s="327"/>
    </row>
  </sheetData>
  <sheetProtection selectLockedCells="1" selectUnlockedCells="1"/>
  <mergeCells count="3">
    <mergeCell ref="A1:E1"/>
    <mergeCell ref="A16:E16"/>
    <mergeCell ref="A17:E17"/>
  </mergeCells>
  <printOptions/>
  <pageMargins left="0.7875" right="0.19652777777777777" top="0.3541666666666667" bottom="0.7180555555555556" header="0.5118055555555555" footer="0.5513888888888889"/>
  <pageSetup firstPageNumber="19" useFirstPageNumber="1" horizontalDpi="300" verticalDpi="300" orientation="portrait" paperSize="9"/>
  <headerFooter alignWithMargins="0">
    <oddFooter>&amp;C&amp;"Times New Roman,Normalny"&amp;12&amp;P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136"/>
  <sheetViews>
    <sheetView zoomScale="115" zoomScaleNormal="115" workbookViewId="0" topLeftCell="A73">
      <selection activeCell="D81" sqref="D81"/>
    </sheetView>
  </sheetViews>
  <sheetFormatPr defaultColWidth="8" defaultRowHeight="12" customHeight="1"/>
  <cols>
    <col min="1" max="1" width="59.8984375" style="7" customWidth="1"/>
    <col min="2" max="2" width="20.5" style="70" customWidth="1"/>
    <col min="3" max="7" width="9" style="237" customWidth="1"/>
    <col min="8" max="253" width="9" style="7" customWidth="1"/>
    <col min="254" max="16384" width="9" style="328" customWidth="1"/>
  </cols>
  <sheetData>
    <row r="1" spans="1:255" s="9" customFormat="1" ht="28.5" customHeight="1">
      <c r="A1" s="310" t="s">
        <v>9</v>
      </c>
      <c r="B1" s="310"/>
      <c r="C1" s="74"/>
      <c r="D1" s="74"/>
      <c r="E1" s="74"/>
      <c r="F1" s="74"/>
      <c r="G1" s="74"/>
      <c r="IT1" s="329"/>
      <c r="IU1" s="329"/>
    </row>
    <row r="2" spans="1:255" s="9" customFormat="1" ht="13.5" customHeight="1">
      <c r="A2" s="330" t="s">
        <v>49</v>
      </c>
      <c r="B2" s="331" t="s">
        <v>704</v>
      </c>
      <c r="C2" s="74"/>
      <c r="D2" s="74"/>
      <c r="E2" s="74"/>
      <c r="F2" s="74"/>
      <c r="G2" s="74"/>
      <c r="IU2" s="329"/>
    </row>
    <row r="3" spans="1:255" s="9" customFormat="1" ht="18" customHeight="1">
      <c r="A3" s="332" t="s">
        <v>705</v>
      </c>
      <c r="B3" s="253">
        <v>1334594.15</v>
      </c>
      <c r="C3" s="74"/>
      <c r="D3" s="74"/>
      <c r="E3" s="74"/>
      <c r="F3" s="74"/>
      <c r="G3" s="74"/>
      <c r="IU3" s="329"/>
    </row>
    <row r="4" spans="1:254" ht="18" customHeight="1">
      <c r="A4" s="332" t="s">
        <v>706</v>
      </c>
      <c r="B4" s="253">
        <v>165140</v>
      </c>
      <c r="IT4" s="7"/>
    </row>
    <row r="5" spans="1:254" ht="18" customHeight="1">
      <c r="A5" s="332" t="s">
        <v>707</v>
      </c>
      <c r="B5" s="253">
        <v>139697</v>
      </c>
      <c r="IT5" s="7"/>
    </row>
    <row r="6" spans="1:254" ht="18" customHeight="1">
      <c r="A6" s="332" t="s">
        <v>708</v>
      </c>
      <c r="B6" s="253">
        <v>12626</v>
      </c>
      <c r="IT6" s="7"/>
    </row>
    <row r="7" spans="1:254" ht="27.75" customHeight="1">
      <c r="A7" s="332" t="s">
        <v>709</v>
      </c>
      <c r="B7" s="253">
        <v>125736.81</v>
      </c>
      <c r="IT7" s="7"/>
    </row>
    <row r="8" spans="1:254" ht="28.5" customHeight="1">
      <c r="A8" s="332" t="s">
        <v>710</v>
      </c>
      <c r="B8" s="253">
        <v>122388.04</v>
      </c>
      <c r="IT8" s="7"/>
    </row>
    <row r="9" spans="1:254" ht="18" customHeight="1">
      <c r="A9" s="332" t="s">
        <v>711</v>
      </c>
      <c r="B9" s="253">
        <v>84976.91</v>
      </c>
      <c r="IT9" s="7"/>
    </row>
    <row r="10" spans="1:254" ht="18" customHeight="1">
      <c r="A10" s="332" t="s">
        <v>712</v>
      </c>
      <c r="B10" s="253">
        <v>178301.54</v>
      </c>
      <c r="IT10" s="7"/>
    </row>
    <row r="11" spans="1:254" ht="18" customHeight="1">
      <c r="A11" s="332" t="s">
        <v>713</v>
      </c>
      <c r="B11" s="253">
        <v>43069.91</v>
      </c>
      <c r="IT11" s="7"/>
    </row>
    <row r="12" spans="1:254" ht="18" customHeight="1">
      <c r="A12" s="332" t="s">
        <v>714</v>
      </c>
      <c r="B12" s="253">
        <v>29298.06</v>
      </c>
      <c r="IT12" s="7"/>
    </row>
    <row r="13" spans="1:254" ht="18" customHeight="1">
      <c r="A13" s="332" t="s">
        <v>715</v>
      </c>
      <c r="B13" s="253">
        <v>9682.64</v>
      </c>
      <c r="IT13" s="7"/>
    </row>
    <row r="14" spans="1:254" ht="18" customHeight="1">
      <c r="A14" s="332" t="s">
        <v>716</v>
      </c>
      <c r="B14" s="253">
        <v>12960.05</v>
      </c>
      <c r="IT14" s="7"/>
    </row>
    <row r="15" spans="1:254" ht="18" customHeight="1">
      <c r="A15" s="332" t="s">
        <v>717</v>
      </c>
      <c r="B15" s="253">
        <v>12922.72</v>
      </c>
      <c r="IT15" s="7"/>
    </row>
    <row r="16" spans="1:254" ht="18" customHeight="1">
      <c r="A16" s="332" t="s">
        <v>718</v>
      </c>
      <c r="B16" s="253">
        <v>27674.54</v>
      </c>
      <c r="IT16" s="7"/>
    </row>
    <row r="17" spans="1:254" ht="18" customHeight="1">
      <c r="A17" s="332" t="s">
        <v>719</v>
      </c>
      <c r="B17" s="253">
        <v>48498.3</v>
      </c>
      <c r="IT17" s="7"/>
    </row>
    <row r="18" spans="1:254" ht="18" customHeight="1">
      <c r="A18" s="332" t="s">
        <v>720</v>
      </c>
      <c r="B18" s="253">
        <v>44504.3</v>
      </c>
      <c r="IT18" s="7"/>
    </row>
    <row r="19" spans="1:254" ht="18" customHeight="1">
      <c r="A19" s="332" t="s">
        <v>721</v>
      </c>
      <c r="B19" s="253">
        <v>9811</v>
      </c>
      <c r="IT19" s="7"/>
    </row>
    <row r="20" spans="1:254" ht="18" customHeight="1">
      <c r="A20" s="332" t="s">
        <v>722</v>
      </c>
      <c r="B20" s="253">
        <v>9339.72</v>
      </c>
      <c r="IT20" s="7"/>
    </row>
    <row r="21" spans="1:254" ht="24" customHeight="1">
      <c r="A21" s="332" t="s">
        <v>723</v>
      </c>
      <c r="B21" s="253">
        <v>30121.8</v>
      </c>
      <c r="IT21" s="7"/>
    </row>
    <row r="22" spans="1:254" ht="18" customHeight="1">
      <c r="A22" s="333" t="s">
        <v>724</v>
      </c>
      <c r="B22" s="293">
        <v>7076</v>
      </c>
      <c r="IT22" s="7"/>
    </row>
    <row r="23" spans="1:255" s="9" customFormat="1" ht="24" customHeight="1">
      <c r="A23" s="332" t="s">
        <v>725</v>
      </c>
      <c r="B23" s="334">
        <v>70629.41</v>
      </c>
      <c r="C23" s="74"/>
      <c r="D23" s="74"/>
      <c r="E23" s="74"/>
      <c r="F23" s="74"/>
      <c r="G23" s="74"/>
      <c r="IU23" s="329"/>
    </row>
    <row r="24" spans="1:7" s="336" customFormat="1" ht="18" customHeight="1">
      <c r="A24" s="335" t="s">
        <v>726</v>
      </c>
      <c r="B24" s="253">
        <v>27531.45</v>
      </c>
      <c r="C24" s="254"/>
      <c r="D24" s="254"/>
      <c r="E24" s="254"/>
      <c r="F24" s="254"/>
      <c r="G24" s="254"/>
    </row>
    <row r="25" spans="1:254" ht="18" customHeight="1">
      <c r="A25" s="337" t="s">
        <v>727</v>
      </c>
      <c r="B25" s="293">
        <v>35542.38</v>
      </c>
      <c r="IT25" s="7"/>
    </row>
    <row r="26" spans="1:254" ht="26.25" customHeight="1">
      <c r="A26" s="332" t="s">
        <v>728</v>
      </c>
      <c r="B26" s="253">
        <v>92737.53</v>
      </c>
      <c r="IT26" s="7"/>
    </row>
    <row r="27" spans="1:254" ht="18" customHeight="1">
      <c r="A27" s="332" t="s">
        <v>729</v>
      </c>
      <c r="B27" s="253">
        <v>4587.3</v>
      </c>
      <c r="IT27" s="7"/>
    </row>
    <row r="28" spans="1:254" ht="24.75" customHeight="1">
      <c r="A28" s="332" t="s">
        <v>730</v>
      </c>
      <c r="B28" s="253">
        <v>12906.04</v>
      </c>
      <c r="IT28" s="7"/>
    </row>
    <row r="29" spans="1:255" s="9" customFormat="1" ht="24.75" customHeight="1">
      <c r="A29" s="332" t="s">
        <v>731</v>
      </c>
      <c r="B29" s="253">
        <v>13776</v>
      </c>
      <c r="C29" s="74"/>
      <c r="D29" s="74"/>
      <c r="E29" s="74"/>
      <c r="F29" s="74"/>
      <c r="G29" s="74"/>
      <c r="IU29" s="329"/>
    </row>
    <row r="30" spans="1:254" ht="18" customHeight="1">
      <c r="A30" s="332" t="s">
        <v>732</v>
      </c>
      <c r="B30" s="253">
        <v>16665.49</v>
      </c>
      <c r="IT30" s="7"/>
    </row>
    <row r="31" spans="1:7" s="336" customFormat="1" ht="18" customHeight="1">
      <c r="A31" s="335" t="s">
        <v>733</v>
      </c>
      <c r="B31" s="253">
        <v>7868.86</v>
      </c>
      <c r="C31" s="254"/>
      <c r="D31" s="254"/>
      <c r="E31" s="254"/>
      <c r="F31" s="254"/>
      <c r="G31" s="254"/>
    </row>
    <row r="32" spans="1:7" s="336" customFormat="1" ht="18" customHeight="1">
      <c r="A32" s="338" t="s">
        <v>734</v>
      </c>
      <c r="B32" s="253">
        <v>386582.77</v>
      </c>
      <c r="C32" s="254"/>
      <c r="D32" s="254"/>
      <c r="E32" s="254"/>
      <c r="F32" s="254"/>
      <c r="G32" s="254"/>
    </row>
    <row r="33" spans="1:7" s="336" customFormat="1" ht="18" customHeight="1">
      <c r="A33" s="338" t="s">
        <v>735</v>
      </c>
      <c r="B33" s="253">
        <v>123988.56</v>
      </c>
      <c r="C33" s="254"/>
      <c r="D33" s="254"/>
      <c r="E33" s="254"/>
      <c r="F33" s="254"/>
      <c r="G33" s="254"/>
    </row>
    <row r="34" spans="1:7" s="336" customFormat="1" ht="18" customHeight="1">
      <c r="A34" s="338" t="s">
        <v>736</v>
      </c>
      <c r="B34" s="253">
        <v>4677.17</v>
      </c>
      <c r="C34" s="254"/>
      <c r="D34" s="254"/>
      <c r="E34" s="254"/>
      <c r="F34" s="254"/>
      <c r="G34" s="254"/>
    </row>
    <row r="35" spans="1:254" ht="18" customHeight="1">
      <c r="A35" s="332" t="s">
        <v>737</v>
      </c>
      <c r="B35" s="253">
        <v>55541.86</v>
      </c>
      <c r="IT35" s="7"/>
    </row>
    <row r="36" spans="1:254" ht="18" customHeight="1">
      <c r="A36" s="332" t="s">
        <v>738</v>
      </c>
      <c r="B36" s="253">
        <v>22971.7</v>
      </c>
      <c r="IT36" s="7"/>
    </row>
    <row r="37" spans="1:254" ht="18" customHeight="1">
      <c r="A37" s="332" t="s">
        <v>739</v>
      </c>
      <c r="B37" s="253">
        <v>53578.74</v>
      </c>
      <c r="IT37" s="7"/>
    </row>
    <row r="38" spans="1:254" ht="18" customHeight="1">
      <c r="A38" s="332" t="s">
        <v>740</v>
      </c>
      <c r="B38" s="253">
        <v>21589.82</v>
      </c>
      <c r="IT38" s="7"/>
    </row>
    <row r="39" spans="1:254" ht="18" customHeight="1">
      <c r="A39" s="332" t="s">
        <v>741</v>
      </c>
      <c r="B39" s="253">
        <v>60005.67</v>
      </c>
      <c r="IT39" s="7"/>
    </row>
    <row r="40" spans="1:254" ht="18" customHeight="1">
      <c r="A40" s="339" t="s">
        <v>97</v>
      </c>
      <c r="B40" s="264">
        <f>SUM(B3:B39)</f>
        <v>3459600.24</v>
      </c>
      <c r="IT40" s="7"/>
    </row>
    <row r="41" spans="1:254" ht="18" customHeight="1">
      <c r="A41" s="340" t="s">
        <v>98</v>
      </c>
      <c r="B41" s="253">
        <v>3459600.24</v>
      </c>
      <c r="IT41" s="7"/>
    </row>
    <row r="42" spans="1:254" ht="16.5" customHeight="1">
      <c r="A42" s="332" t="s">
        <v>741</v>
      </c>
      <c r="B42" s="253">
        <v>40335.74</v>
      </c>
      <c r="IT42" s="7"/>
    </row>
    <row r="43" spans="1:254" ht="16.5" customHeight="1">
      <c r="A43" s="332" t="s">
        <v>741</v>
      </c>
      <c r="B43" s="253">
        <v>28932.4</v>
      </c>
      <c r="IT43" s="7"/>
    </row>
    <row r="44" spans="1:254" ht="16.5" customHeight="1">
      <c r="A44" s="332" t="s">
        <v>742</v>
      </c>
      <c r="B44" s="253">
        <v>37419.62</v>
      </c>
      <c r="IT44" s="7"/>
    </row>
    <row r="45" spans="1:254" ht="16.5" customHeight="1">
      <c r="A45" s="332" t="s">
        <v>743</v>
      </c>
      <c r="B45" s="253">
        <v>1801864.46</v>
      </c>
      <c r="IT45" s="7"/>
    </row>
    <row r="46" spans="1:254" ht="16.5" customHeight="1">
      <c r="A46" s="332" t="s">
        <v>744</v>
      </c>
      <c r="B46" s="253">
        <v>592884.62</v>
      </c>
      <c r="IT46" s="7"/>
    </row>
    <row r="47" spans="1:254" ht="16.5" customHeight="1">
      <c r="A47" s="332" t="s">
        <v>745</v>
      </c>
      <c r="B47" s="253">
        <v>550866.62</v>
      </c>
      <c r="IT47" s="7"/>
    </row>
    <row r="48" spans="1:254" ht="16.5" customHeight="1">
      <c r="A48" s="341" t="s">
        <v>746</v>
      </c>
      <c r="B48" s="297">
        <v>4150138.85</v>
      </c>
      <c r="IT48" s="7"/>
    </row>
    <row r="49" spans="1:254" ht="16.5" customHeight="1">
      <c r="A49" s="332" t="s">
        <v>747</v>
      </c>
      <c r="B49" s="253">
        <v>187573.95</v>
      </c>
      <c r="IT49" s="7"/>
    </row>
    <row r="50" spans="1:254" ht="18" customHeight="1">
      <c r="A50" s="332" t="s">
        <v>748</v>
      </c>
      <c r="B50" s="253">
        <v>38615.62</v>
      </c>
      <c r="IT50" s="7"/>
    </row>
    <row r="51" spans="1:254" ht="18" customHeight="1">
      <c r="A51" s="332" t="s">
        <v>749</v>
      </c>
      <c r="B51" s="253">
        <v>81503.96</v>
      </c>
      <c r="IT51" s="7"/>
    </row>
    <row r="52" spans="1:254" ht="18" customHeight="1">
      <c r="A52" s="332" t="s">
        <v>749</v>
      </c>
      <c r="B52" s="253">
        <v>190147.78</v>
      </c>
      <c r="IT52" s="7"/>
    </row>
    <row r="53" spans="1:254" ht="18" customHeight="1">
      <c r="A53" s="332" t="s">
        <v>749</v>
      </c>
      <c r="B53" s="253">
        <v>27196.1</v>
      </c>
      <c r="IT53" s="7"/>
    </row>
    <row r="54" spans="1:254" ht="18" customHeight="1">
      <c r="A54" s="332" t="s">
        <v>749</v>
      </c>
      <c r="B54" s="253">
        <v>135839.91</v>
      </c>
      <c r="IT54" s="7"/>
    </row>
    <row r="55" spans="1:254" ht="18" customHeight="1">
      <c r="A55" s="332" t="s">
        <v>749</v>
      </c>
      <c r="B55" s="253">
        <v>108671.94</v>
      </c>
      <c r="IT55" s="7"/>
    </row>
    <row r="56" spans="1:254" ht="18" customHeight="1">
      <c r="A56" s="332" t="s">
        <v>750</v>
      </c>
      <c r="B56" s="253">
        <v>18178.4</v>
      </c>
      <c r="IT56" s="7"/>
    </row>
    <row r="57" spans="1:254" ht="18" customHeight="1">
      <c r="A57" s="332" t="s">
        <v>750</v>
      </c>
      <c r="B57" s="253">
        <v>34182.26</v>
      </c>
      <c r="IT57" s="7"/>
    </row>
    <row r="58" spans="1:254" ht="18" customHeight="1">
      <c r="A58" s="332" t="s">
        <v>751</v>
      </c>
      <c r="B58" s="253">
        <v>88873.87</v>
      </c>
      <c r="IT58" s="7"/>
    </row>
    <row r="59" spans="1:254" ht="18" customHeight="1">
      <c r="A59" s="332" t="s">
        <v>752</v>
      </c>
      <c r="B59" s="253">
        <v>13342.35</v>
      </c>
      <c r="IT59" s="7"/>
    </row>
    <row r="60" spans="1:254" ht="18" customHeight="1">
      <c r="A60" s="332" t="s">
        <v>753</v>
      </c>
      <c r="B60" s="253">
        <v>6619.82</v>
      </c>
      <c r="C60" s="342"/>
      <c r="IT60" s="7"/>
    </row>
    <row r="61" spans="1:254" ht="18" customHeight="1">
      <c r="A61" s="332" t="s">
        <v>753</v>
      </c>
      <c r="B61" s="253">
        <v>28398</v>
      </c>
      <c r="C61" s="342"/>
      <c r="IT61" s="7"/>
    </row>
    <row r="62" spans="1:254" ht="16.5" customHeight="1">
      <c r="A62" s="332" t="s">
        <v>754</v>
      </c>
      <c r="B62" s="253">
        <v>190800.83</v>
      </c>
      <c r="IT62" s="7"/>
    </row>
    <row r="63" spans="1:254" ht="16.5" customHeight="1">
      <c r="A63" s="332" t="s">
        <v>755</v>
      </c>
      <c r="B63" s="253">
        <v>226926.73</v>
      </c>
      <c r="IT63" s="7"/>
    </row>
    <row r="64" spans="1:254" ht="16.5" customHeight="1">
      <c r="A64" s="332" t="s">
        <v>756</v>
      </c>
      <c r="B64" s="253">
        <v>61382.35</v>
      </c>
      <c r="IT64" s="7"/>
    </row>
    <row r="65" spans="1:254" ht="16.5" customHeight="1">
      <c r="A65" s="332" t="s">
        <v>757</v>
      </c>
      <c r="B65" s="253">
        <v>56439.07</v>
      </c>
      <c r="IT65" s="7"/>
    </row>
    <row r="66" spans="1:254" ht="16.5" customHeight="1">
      <c r="A66" s="332" t="s">
        <v>758</v>
      </c>
      <c r="B66" s="253">
        <v>52824.4</v>
      </c>
      <c r="IT66" s="7"/>
    </row>
    <row r="67" spans="1:254" ht="18" customHeight="1">
      <c r="A67" s="332" t="s">
        <v>759</v>
      </c>
      <c r="B67" s="253">
        <v>45473.26</v>
      </c>
      <c r="IT67" s="7"/>
    </row>
    <row r="68" spans="1:254" ht="18" customHeight="1">
      <c r="A68" s="332" t="s">
        <v>760</v>
      </c>
      <c r="B68" s="253">
        <v>4500</v>
      </c>
      <c r="IT68" s="7"/>
    </row>
    <row r="69" spans="1:254" ht="16.5" customHeight="1">
      <c r="A69" s="332" t="s">
        <v>761</v>
      </c>
      <c r="B69" s="253">
        <v>6368.4</v>
      </c>
      <c r="IT69" s="7"/>
    </row>
    <row r="70" spans="1:254" ht="16.5" customHeight="1">
      <c r="A70" s="333" t="s">
        <v>762</v>
      </c>
      <c r="B70" s="293">
        <v>50417.72</v>
      </c>
      <c r="IT70" s="7"/>
    </row>
    <row r="71" spans="1:254" ht="16.5" customHeight="1">
      <c r="A71" s="333" t="s">
        <v>762</v>
      </c>
      <c r="B71" s="293">
        <v>56256.63</v>
      </c>
      <c r="IT71" s="7"/>
    </row>
    <row r="72" spans="1:254" ht="16.5" customHeight="1">
      <c r="A72" s="333" t="s">
        <v>763</v>
      </c>
      <c r="B72" s="293">
        <v>45434.11</v>
      </c>
      <c r="IT72" s="7"/>
    </row>
    <row r="73" spans="1:254" ht="18" customHeight="1">
      <c r="A73" s="333" t="s">
        <v>764</v>
      </c>
      <c r="B73" s="293">
        <v>15250</v>
      </c>
      <c r="IT73" s="7"/>
    </row>
    <row r="74" spans="1:254" ht="18" customHeight="1">
      <c r="A74" s="333" t="s">
        <v>765</v>
      </c>
      <c r="B74" s="293">
        <v>783303.08</v>
      </c>
      <c r="IT74" s="7"/>
    </row>
    <row r="75" spans="1:254" ht="18" customHeight="1">
      <c r="A75" s="343" t="s">
        <v>766</v>
      </c>
      <c r="B75" s="293">
        <v>63733.51</v>
      </c>
      <c r="IT75" s="7"/>
    </row>
    <row r="76" spans="1:254" ht="25.5" customHeight="1">
      <c r="A76" s="343" t="s">
        <v>767</v>
      </c>
      <c r="B76" s="344">
        <v>260281.88</v>
      </c>
      <c r="IT76" s="7"/>
    </row>
    <row r="77" spans="1:7" s="336" customFormat="1" ht="18" customHeight="1">
      <c r="A77" s="345" t="s">
        <v>768</v>
      </c>
      <c r="B77" s="293">
        <v>1375851.65</v>
      </c>
      <c r="C77" s="254"/>
      <c r="D77" s="254"/>
      <c r="E77" s="254"/>
      <c r="F77" s="254"/>
      <c r="G77" s="254"/>
    </row>
    <row r="78" spans="1:254" ht="24.75" customHeight="1">
      <c r="A78" s="345" t="s">
        <v>769</v>
      </c>
      <c r="B78" s="293">
        <v>117045.62</v>
      </c>
      <c r="IT78" s="7"/>
    </row>
    <row r="79" spans="1:254" ht="16.5" customHeight="1">
      <c r="A79" s="345" t="s">
        <v>770</v>
      </c>
      <c r="B79" s="293">
        <v>3843.75</v>
      </c>
      <c r="IT79" s="7"/>
    </row>
    <row r="80" spans="1:254" ht="16.5" customHeight="1">
      <c r="A80" s="345" t="s">
        <v>771</v>
      </c>
      <c r="B80" s="293">
        <v>5957.81</v>
      </c>
      <c r="IT80" s="7"/>
    </row>
    <row r="81" spans="1:254" ht="24.75" customHeight="1">
      <c r="A81" s="346" t="s">
        <v>772</v>
      </c>
      <c r="B81" s="334">
        <v>1073298</v>
      </c>
      <c r="IT81" s="7"/>
    </row>
    <row r="82" spans="1:254" ht="18" customHeight="1">
      <c r="A82" s="346" t="s">
        <v>773</v>
      </c>
      <c r="B82" s="334">
        <v>123196.64</v>
      </c>
      <c r="IT82" s="7"/>
    </row>
    <row r="83" spans="1:255" s="349" customFormat="1" ht="18.75" customHeight="1">
      <c r="A83" s="347" t="s">
        <v>97</v>
      </c>
      <c r="B83" s="348">
        <f>SUM(B42:B82)+B40</f>
        <v>16239771.95</v>
      </c>
      <c r="C83" s="261"/>
      <c r="D83" s="261"/>
      <c r="E83" s="261"/>
      <c r="F83" s="261"/>
      <c r="G83" s="261"/>
      <c r="IU83" s="350"/>
    </row>
    <row r="84" spans="1:254" ht="26.25" customHeight="1">
      <c r="A84" s="351" t="s">
        <v>98</v>
      </c>
      <c r="B84" s="334">
        <v>16239771.95</v>
      </c>
      <c r="IT84" s="7"/>
    </row>
    <row r="85" spans="1:254" ht="19.5" customHeight="1">
      <c r="A85" s="346" t="s">
        <v>774</v>
      </c>
      <c r="B85" s="334">
        <v>290225.73</v>
      </c>
      <c r="IT85" s="7"/>
    </row>
    <row r="86" spans="1:7" s="336" customFormat="1" ht="24.75" customHeight="1">
      <c r="A86" s="345" t="s">
        <v>775</v>
      </c>
      <c r="B86" s="293">
        <v>14484.48</v>
      </c>
      <c r="C86" s="254"/>
      <c r="D86" s="254"/>
      <c r="E86" s="254"/>
      <c r="F86" s="254"/>
      <c r="G86" s="254"/>
    </row>
    <row r="87" spans="1:7" s="336" customFormat="1" ht="21.75" customHeight="1">
      <c r="A87" s="345" t="s">
        <v>776</v>
      </c>
      <c r="B87" s="293">
        <v>260285.53</v>
      </c>
      <c r="C87" s="254"/>
      <c r="D87" s="254"/>
      <c r="E87" s="254"/>
      <c r="F87" s="254"/>
      <c r="G87" s="254"/>
    </row>
    <row r="88" spans="1:7" s="336" customFormat="1" ht="21.75" customHeight="1">
      <c r="A88" s="345" t="s">
        <v>777</v>
      </c>
      <c r="B88" s="293">
        <v>125925.24</v>
      </c>
      <c r="C88" s="254"/>
      <c r="D88" s="254"/>
      <c r="E88" s="254"/>
      <c r="F88" s="254"/>
      <c r="G88" s="254"/>
    </row>
    <row r="89" spans="1:7" s="336" customFormat="1" ht="21.75" customHeight="1">
      <c r="A89" s="345" t="s">
        <v>778</v>
      </c>
      <c r="B89" s="293">
        <v>115974.75</v>
      </c>
      <c r="C89" s="254"/>
      <c r="D89" s="254"/>
      <c r="E89" s="254"/>
      <c r="F89" s="254"/>
      <c r="G89" s="254"/>
    </row>
    <row r="90" spans="1:7" s="336" customFormat="1" ht="21.75" customHeight="1">
      <c r="A90" s="345" t="s">
        <v>779</v>
      </c>
      <c r="B90" s="293">
        <v>257604.54</v>
      </c>
      <c r="C90" s="254"/>
      <c r="D90" s="254"/>
      <c r="E90" s="254"/>
      <c r="F90" s="254"/>
      <c r="G90" s="254"/>
    </row>
    <row r="91" spans="1:7" s="336" customFormat="1" ht="21.75" customHeight="1">
      <c r="A91" s="345" t="s">
        <v>780</v>
      </c>
      <c r="B91" s="293">
        <v>163216.13</v>
      </c>
      <c r="C91" s="254"/>
      <c r="D91" s="254"/>
      <c r="E91" s="254"/>
      <c r="F91" s="254"/>
      <c r="G91" s="254"/>
    </row>
    <row r="92" spans="1:254" ht="18" customHeight="1">
      <c r="A92" s="335" t="s">
        <v>781</v>
      </c>
      <c r="B92" s="253">
        <v>60228.48</v>
      </c>
      <c r="IT92" s="7"/>
    </row>
    <row r="93" spans="1:254" ht="18" customHeight="1">
      <c r="A93" s="335" t="s">
        <v>782</v>
      </c>
      <c r="B93" s="253">
        <v>81481.17</v>
      </c>
      <c r="IT93" s="7"/>
    </row>
    <row r="94" spans="1:254" ht="18" customHeight="1">
      <c r="A94" s="335" t="s">
        <v>783</v>
      </c>
      <c r="B94" s="253">
        <v>64739.35</v>
      </c>
      <c r="IT94" s="7"/>
    </row>
    <row r="95" spans="1:254" ht="18" customHeight="1">
      <c r="A95" s="335" t="s">
        <v>784</v>
      </c>
      <c r="B95" s="253">
        <v>51</v>
      </c>
      <c r="IT95" s="7"/>
    </row>
    <row r="96" spans="1:254" ht="18" customHeight="1">
      <c r="A96" s="335" t="s">
        <v>785</v>
      </c>
      <c r="B96" s="253">
        <v>44.5</v>
      </c>
      <c r="IT96" s="7"/>
    </row>
    <row r="97" spans="1:254" ht="18" customHeight="1">
      <c r="A97" s="335" t="s">
        <v>786</v>
      </c>
      <c r="B97" s="253">
        <v>342</v>
      </c>
      <c r="IT97" s="7"/>
    </row>
    <row r="98" spans="1:254" ht="18" customHeight="1">
      <c r="A98" s="335" t="s">
        <v>787</v>
      </c>
      <c r="B98" s="253">
        <v>39282.79</v>
      </c>
      <c r="IT98" s="7"/>
    </row>
    <row r="99" spans="1:254" ht="18" customHeight="1">
      <c r="A99" s="335" t="s">
        <v>788</v>
      </c>
      <c r="B99" s="253">
        <v>752929.6</v>
      </c>
      <c r="IT99" s="7"/>
    </row>
    <row r="100" spans="1:254" ht="18" customHeight="1">
      <c r="A100" s="335" t="s">
        <v>789</v>
      </c>
      <c r="B100" s="253">
        <v>24758.66</v>
      </c>
      <c r="IT100" s="7"/>
    </row>
    <row r="101" spans="1:254" ht="18" customHeight="1">
      <c r="A101" s="335" t="s">
        <v>790</v>
      </c>
      <c r="B101" s="253">
        <v>28924.53</v>
      </c>
      <c r="IT101" s="7"/>
    </row>
    <row r="102" spans="1:254" ht="18" customHeight="1">
      <c r="A102" s="335" t="s">
        <v>791</v>
      </c>
      <c r="B102" s="253">
        <v>6185.74</v>
      </c>
      <c r="IT102" s="7"/>
    </row>
    <row r="103" spans="1:254" ht="18" customHeight="1">
      <c r="A103" s="335" t="s">
        <v>792</v>
      </c>
      <c r="B103" s="253">
        <v>71300.46</v>
      </c>
      <c r="IT103" s="7"/>
    </row>
    <row r="104" spans="1:254" ht="18" customHeight="1">
      <c r="A104" s="335" t="s">
        <v>793</v>
      </c>
      <c r="B104" s="253">
        <v>126976.24</v>
      </c>
      <c r="IT104" s="7"/>
    </row>
    <row r="105" spans="1:254" ht="18" customHeight="1">
      <c r="A105" s="335" t="s">
        <v>794</v>
      </c>
      <c r="B105" s="253">
        <v>113073</v>
      </c>
      <c r="IT105" s="7"/>
    </row>
    <row r="106" spans="1:254" ht="18" customHeight="1">
      <c r="A106" s="335" t="s">
        <v>795</v>
      </c>
      <c r="B106" s="253">
        <v>232248.48</v>
      </c>
      <c r="IT106" s="7"/>
    </row>
    <row r="107" spans="1:254" ht="18" customHeight="1">
      <c r="A107" s="335" t="s">
        <v>796</v>
      </c>
      <c r="B107" s="253">
        <v>39040</v>
      </c>
      <c r="IT107" s="7"/>
    </row>
    <row r="108" spans="1:254" ht="16.5" customHeight="1">
      <c r="A108" s="335" t="s">
        <v>797</v>
      </c>
      <c r="B108" s="253">
        <v>440475.34</v>
      </c>
      <c r="IT108" s="7"/>
    </row>
    <row r="109" spans="1:254" ht="16.5" customHeight="1">
      <c r="A109" s="335" t="s">
        <v>798</v>
      </c>
      <c r="B109" s="253">
        <v>94412.43</v>
      </c>
      <c r="IT109" s="7"/>
    </row>
    <row r="110" spans="1:254" ht="16.5" customHeight="1">
      <c r="A110" s="335" t="s">
        <v>799</v>
      </c>
      <c r="B110" s="253">
        <v>145291.78</v>
      </c>
      <c r="IT110" s="7"/>
    </row>
    <row r="111" spans="1:254" ht="16.5" customHeight="1">
      <c r="A111" s="335" t="s">
        <v>800</v>
      </c>
      <c r="B111" s="253">
        <v>61205.16</v>
      </c>
      <c r="IT111" s="7"/>
    </row>
    <row r="112" spans="1:254" ht="16.5" customHeight="1">
      <c r="A112" s="335" t="s">
        <v>797</v>
      </c>
      <c r="B112" s="253">
        <v>66922.35</v>
      </c>
      <c r="IT112" s="7"/>
    </row>
    <row r="113" spans="1:254" ht="16.5" customHeight="1">
      <c r="A113" s="335" t="s">
        <v>801</v>
      </c>
      <c r="B113" s="253">
        <v>369366.33</v>
      </c>
      <c r="IT113" s="7"/>
    </row>
    <row r="114" spans="1:254" ht="16.5" customHeight="1">
      <c r="A114" s="335" t="s">
        <v>802</v>
      </c>
      <c r="B114" s="253">
        <v>589141.39</v>
      </c>
      <c r="IT114" s="7"/>
    </row>
    <row r="115" spans="1:254" ht="16.5" customHeight="1">
      <c r="A115" s="335" t="s">
        <v>803</v>
      </c>
      <c r="B115" s="253">
        <v>893245.17</v>
      </c>
      <c r="IT115" s="7"/>
    </row>
    <row r="116" spans="1:254" ht="16.5" customHeight="1">
      <c r="A116" s="335" t="s">
        <v>804</v>
      </c>
      <c r="B116" s="253">
        <v>174357.58</v>
      </c>
      <c r="IT116" s="7"/>
    </row>
    <row r="117" spans="1:254" ht="16.5" customHeight="1">
      <c r="A117" s="335" t="s">
        <v>805</v>
      </c>
      <c r="B117" s="253">
        <v>23485</v>
      </c>
      <c r="IT117" s="7"/>
    </row>
    <row r="118" spans="1:254" ht="16.5" customHeight="1">
      <c r="A118" s="335" t="s">
        <v>787</v>
      </c>
      <c r="B118" s="253">
        <v>10311.79</v>
      </c>
      <c r="IT118" s="7"/>
    </row>
    <row r="119" spans="1:254" ht="16.5" customHeight="1">
      <c r="A119" s="335" t="s">
        <v>806</v>
      </c>
      <c r="B119" s="253">
        <v>5535</v>
      </c>
      <c r="IT119" s="7"/>
    </row>
    <row r="120" spans="1:254" ht="16.5" customHeight="1">
      <c r="A120" s="335" t="s">
        <v>807</v>
      </c>
      <c r="B120" s="253">
        <v>1017014.99</v>
      </c>
      <c r="IT120" s="7"/>
    </row>
    <row r="121" spans="1:254" ht="16.5" customHeight="1">
      <c r="A121" s="332" t="s">
        <v>808</v>
      </c>
      <c r="B121" s="253">
        <v>635890.31</v>
      </c>
      <c r="IT121" s="7"/>
    </row>
    <row r="122" spans="1:254" ht="16.5" customHeight="1">
      <c r="A122" s="332" t="s">
        <v>809</v>
      </c>
      <c r="B122" s="253">
        <v>39200.59</v>
      </c>
      <c r="IT122" s="7"/>
    </row>
    <row r="123" spans="1:254" ht="16.5" customHeight="1">
      <c r="A123" s="332" t="s">
        <v>810</v>
      </c>
      <c r="B123" s="253">
        <v>70820.89</v>
      </c>
      <c r="IT123" s="7"/>
    </row>
    <row r="124" spans="1:254" ht="18" customHeight="1">
      <c r="A124" s="332" t="s">
        <v>811</v>
      </c>
      <c r="B124" s="253">
        <v>781251.76</v>
      </c>
      <c r="IT124" s="7"/>
    </row>
    <row r="125" spans="1:255" s="349" customFormat="1" ht="18" customHeight="1">
      <c r="A125" s="339" t="s">
        <v>97</v>
      </c>
      <c r="B125" s="264">
        <f>SUM(B85:B124)+B83</f>
        <v>24527022.21</v>
      </c>
      <c r="C125" s="261"/>
      <c r="D125" s="261"/>
      <c r="E125" s="261"/>
      <c r="F125" s="261"/>
      <c r="G125" s="261"/>
      <c r="IU125" s="350"/>
    </row>
    <row r="126" spans="1:254" ht="18" customHeight="1">
      <c r="A126" s="352" t="s">
        <v>98</v>
      </c>
      <c r="B126" s="253">
        <v>24527022.21</v>
      </c>
      <c r="IT126" s="7"/>
    </row>
    <row r="127" spans="1:254" ht="18" customHeight="1">
      <c r="A127" s="335" t="s">
        <v>812</v>
      </c>
      <c r="B127" s="253">
        <v>1650738.78</v>
      </c>
      <c r="IT127" s="7"/>
    </row>
    <row r="128" spans="1:254" ht="18" customHeight="1">
      <c r="A128" s="332" t="s">
        <v>813</v>
      </c>
      <c r="B128" s="253">
        <v>8937.98</v>
      </c>
      <c r="IT128" s="7"/>
    </row>
    <row r="129" spans="1:254" ht="18" customHeight="1">
      <c r="A129" s="332" t="s">
        <v>814</v>
      </c>
      <c r="B129" s="253">
        <v>437545.52</v>
      </c>
      <c r="IT129" s="7"/>
    </row>
    <row r="130" spans="1:254" ht="18" customHeight="1">
      <c r="A130" s="337" t="s">
        <v>815</v>
      </c>
      <c r="B130" s="293">
        <v>731066</v>
      </c>
      <c r="IT130" s="7"/>
    </row>
    <row r="131" spans="1:254" ht="18" customHeight="1">
      <c r="A131" s="333" t="s">
        <v>816</v>
      </c>
      <c r="B131" s="353">
        <v>751118.83</v>
      </c>
      <c r="IT131" s="7"/>
    </row>
    <row r="132" spans="1:254" ht="18" customHeight="1">
      <c r="A132" s="333" t="s">
        <v>817</v>
      </c>
      <c r="B132" s="353">
        <v>120145.8</v>
      </c>
      <c r="IT132" s="7"/>
    </row>
    <row r="133" spans="1:254" ht="18" customHeight="1">
      <c r="A133" s="337" t="s">
        <v>800</v>
      </c>
      <c r="B133" s="293">
        <v>77986.59</v>
      </c>
      <c r="IT133" s="7"/>
    </row>
    <row r="134" spans="1:254" ht="18" customHeight="1">
      <c r="A134" s="333" t="s">
        <v>818</v>
      </c>
      <c r="B134" s="353">
        <v>71537.98</v>
      </c>
      <c r="IT134" s="7"/>
    </row>
    <row r="135" spans="1:254" ht="18" customHeight="1">
      <c r="A135" s="333" t="s">
        <v>783</v>
      </c>
      <c r="B135" s="353">
        <v>101923.29</v>
      </c>
      <c r="IT135" s="7"/>
    </row>
    <row r="136" spans="1:7" s="355" customFormat="1" ht="18" customHeight="1">
      <c r="A136" s="339" t="s">
        <v>97</v>
      </c>
      <c r="B136" s="264">
        <f>SUM(B127:B135)+B125</f>
        <v>28478022.98</v>
      </c>
      <c r="C136" s="354"/>
      <c r="D136" s="279"/>
      <c r="E136" s="279"/>
      <c r="F136" s="279"/>
      <c r="G136" s="279"/>
    </row>
  </sheetData>
  <sheetProtection selectLockedCells="1" selectUnlockedCells="1"/>
  <mergeCells count="1">
    <mergeCell ref="A1:B1"/>
  </mergeCells>
  <printOptions/>
  <pageMargins left="0.7875" right="0.19652777777777777" top="0.3541666666666667" bottom="0.7180555555555556" header="0.5118055555555555" footer="0.5513888888888889"/>
  <pageSetup firstPageNumber="20" useFirstPageNumber="1" horizontalDpi="300" verticalDpi="300" orientation="portrait" paperSize="9" scale="98"/>
  <headerFooter alignWithMargins="0">
    <oddFooter>&amp;C&amp;"Times New Roman,Normalny"&amp;12&amp;P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311"/>
  <sheetViews>
    <sheetView zoomScale="110" zoomScaleNormal="110" workbookViewId="0" topLeftCell="A1">
      <selection activeCell="I6" sqref="I6"/>
    </sheetView>
  </sheetViews>
  <sheetFormatPr defaultColWidth="8" defaultRowHeight="12.75" customHeight="1"/>
  <cols>
    <col min="1" max="1" width="3.5" style="1" customWidth="1"/>
    <col min="2" max="2" width="9" style="23" customWidth="1"/>
    <col min="3" max="3" width="8.5" style="356" customWidth="1"/>
    <col min="4" max="4" width="17.69921875" style="356" customWidth="1"/>
    <col min="5" max="5" width="14.19921875" style="357" customWidth="1"/>
    <col min="6" max="6" width="14.8984375" style="358" customWidth="1"/>
    <col min="7" max="7" width="13.5" style="359" customWidth="1"/>
    <col min="8" max="8" width="9" style="1" customWidth="1"/>
    <col min="9" max="9" width="14" style="1" customWidth="1"/>
    <col min="10" max="10" width="24.796875" style="1" customWidth="1"/>
    <col min="11" max="11" width="13.09765625" style="1" customWidth="1"/>
    <col min="12" max="16384" width="9" style="1" customWidth="1"/>
  </cols>
  <sheetData>
    <row r="1" spans="2:6" ht="28.5" customHeight="1">
      <c r="B1" s="360" t="s">
        <v>10</v>
      </c>
      <c r="C1" s="360"/>
      <c r="D1" s="360"/>
      <c r="E1" s="360"/>
      <c r="F1" s="360"/>
    </row>
    <row r="2" spans="2:10" s="361" customFormat="1" ht="33" customHeight="1">
      <c r="B2" s="362" t="s">
        <v>819</v>
      </c>
      <c r="C2" s="362"/>
      <c r="D2" s="362"/>
      <c r="E2" s="363" t="s">
        <v>820</v>
      </c>
      <c r="F2" s="364" t="s">
        <v>821</v>
      </c>
      <c r="G2" s="80" t="s">
        <v>822</v>
      </c>
      <c r="J2" s="365"/>
    </row>
    <row r="3" spans="2:7" ht="14.25" customHeight="1">
      <c r="B3" s="29" t="s">
        <v>372</v>
      </c>
      <c r="C3" s="366" t="s">
        <v>823</v>
      </c>
      <c r="D3" s="367" t="s">
        <v>824</v>
      </c>
      <c r="E3" s="368">
        <v>1.0742</v>
      </c>
      <c r="F3" s="369">
        <v>107420</v>
      </c>
      <c r="G3" s="370">
        <v>31441.8</v>
      </c>
    </row>
    <row r="4" spans="2:7" ht="15" customHeight="1">
      <c r="B4" s="29"/>
      <c r="C4" s="371" t="s">
        <v>825</v>
      </c>
      <c r="D4" s="372" t="s">
        <v>824</v>
      </c>
      <c r="E4" s="373">
        <v>0.1569</v>
      </c>
      <c r="F4" s="374">
        <v>15690</v>
      </c>
      <c r="G4" s="375">
        <v>4592.45</v>
      </c>
    </row>
    <row r="5" spans="2:7" ht="15" customHeight="1">
      <c r="B5" s="29"/>
      <c r="C5" s="371" t="s">
        <v>826</v>
      </c>
      <c r="D5" s="372" t="s">
        <v>824</v>
      </c>
      <c r="E5" s="373">
        <v>0.0234</v>
      </c>
      <c r="F5" s="376">
        <v>3276</v>
      </c>
      <c r="G5" s="375">
        <v>684.92</v>
      </c>
    </row>
    <row r="6" spans="2:7" ht="15" customHeight="1">
      <c r="B6" s="29"/>
      <c r="C6" s="371" t="s">
        <v>827</v>
      </c>
      <c r="D6" s="372" t="s">
        <v>824</v>
      </c>
      <c r="E6" s="373">
        <v>0.005200000000000001</v>
      </c>
      <c r="F6" s="376">
        <v>2000</v>
      </c>
      <c r="G6" s="375">
        <v>2000</v>
      </c>
    </row>
    <row r="7" spans="2:7" ht="15" customHeight="1">
      <c r="B7" s="29"/>
      <c r="C7" s="371" t="s">
        <v>828</v>
      </c>
      <c r="D7" s="372" t="s">
        <v>824</v>
      </c>
      <c r="E7" s="373">
        <v>0.0604</v>
      </c>
      <c r="F7" s="376">
        <v>12600</v>
      </c>
      <c r="G7" s="375">
        <v>12600</v>
      </c>
    </row>
    <row r="8" spans="2:7" ht="15" customHeight="1">
      <c r="B8" s="29"/>
      <c r="C8" s="377" t="s">
        <v>829</v>
      </c>
      <c r="D8" s="377"/>
      <c r="E8" s="378"/>
      <c r="F8" s="379"/>
      <c r="G8" s="380"/>
    </row>
    <row r="9" spans="2:7" s="314" customFormat="1" ht="12" customHeight="1">
      <c r="B9" s="29"/>
      <c r="C9" s="381" t="s">
        <v>830</v>
      </c>
      <c r="D9" s="381"/>
      <c r="E9" s="382"/>
      <c r="F9" s="374">
        <v>67401.51</v>
      </c>
      <c r="G9" s="375">
        <v>67401.51</v>
      </c>
    </row>
    <row r="10" spans="2:7" ht="14.25" customHeight="1">
      <c r="B10" s="383" t="s">
        <v>831</v>
      </c>
      <c r="C10" s="384" t="s">
        <v>832</v>
      </c>
      <c r="D10" s="385" t="s">
        <v>833</v>
      </c>
      <c r="E10" s="386">
        <v>0.09090000000000001</v>
      </c>
      <c r="F10" s="387">
        <v>54540</v>
      </c>
      <c r="G10" s="370">
        <v>54540</v>
      </c>
    </row>
    <row r="11" spans="2:7" ht="14.25" customHeight="1">
      <c r="B11" s="383"/>
      <c r="C11" s="384" t="s">
        <v>834</v>
      </c>
      <c r="D11" s="385" t="s">
        <v>824</v>
      </c>
      <c r="E11" s="388">
        <v>0.0553</v>
      </c>
      <c r="F11" s="389">
        <v>5400</v>
      </c>
      <c r="G11" s="375">
        <v>5400</v>
      </c>
    </row>
    <row r="12" spans="2:7" ht="14.25" customHeight="1">
      <c r="B12" s="383"/>
      <c r="C12" s="384" t="s">
        <v>835</v>
      </c>
      <c r="D12" s="385" t="s">
        <v>824</v>
      </c>
      <c r="E12" s="388">
        <v>0.0206</v>
      </c>
      <c r="F12" s="389">
        <v>8600</v>
      </c>
      <c r="G12" s="375">
        <v>8600</v>
      </c>
    </row>
    <row r="13" spans="2:7" ht="14.25" customHeight="1">
      <c r="B13" s="383"/>
      <c r="C13" s="384" t="s">
        <v>836</v>
      </c>
      <c r="D13" s="385" t="s">
        <v>824</v>
      </c>
      <c r="E13" s="388">
        <v>0.0064</v>
      </c>
      <c r="F13" s="389">
        <v>9265.03</v>
      </c>
      <c r="G13" s="375">
        <v>9265.03</v>
      </c>
    </row>
    <row r="14" spans="2:7" ht="14.25" customHeight="1">
      <c r="B14" s="383"/>
      <c r="C14" s="384" t="s">
        <v>837</v>
      </c>
      <c r="D14" s="385" t="s">
        <v>824</v>
      </c>
      <c r="E14" s="388">
        <v>0.018500000000000003</v>
      </c>
      <c r="F14" s="389">
        <v>24995.04</v>
      </c>
      <c r="G14" s="375">
        <v>24995.04</v>
      </c>
    </row>
    <row r="15" spans="2:7" ht="14.25" customHeight="1">
      <c r="B15" s="383"/>
      <c r="C15" s="384" t="s">
        <v>838</v>
      </c>
      <c r="D15" s="385" t="s">
        <v>824</v>
      </c>
      <c r="E15" s="388">
        <v>0.005</v>
      </c>
      <c r="F15" s="389">
        <v>5672.89</v>
      </c>
      <c r="G15" s="375">
        <v>5672.89</v>
      </c>
    </row>
    <row r="16" spans="2:7" ht="14.25" customHeight="1">
      <c r="B16" s="383"/>
      <c r="C16" s="384" t="s">
        <v>839</v>
      </c>
      <c r="D16" s="385" t="s">
        <v>824</v>
      </c>
      <c r="E16" s="388">
        <v>0.025</v>
      </c>
      <c r="F16" s="389">
        <v>33359.01</v>
      </c>
      <c r="G16" s="375">
        <v>33359.01</v>
      </c>
    </row>
    <row r="17" spans="2:7" ht="14.25" customHeight="1">
      <c r="B17" s="383"/>
      <c r="C17" s="384" t="s">
        <v>840</v>
      </c>
      <c r="D17" s="385" t="s">
        <v>824</v>
      </c>
      <c r="E17" s="388">
        <v>0.0375</v>
      </c>
      <c r="F17" s="389">
        <v>49609.01</v>
      </c>
      <c r="G17" s="375">
        <v>49609.01</v>
      </c>
    </row>
    <row r="18" spans="2:7" ht="14.25" customHeight="1">
      <c r="B18" s="383"/>
      <c r="C18" s="384" t="s">
        <v>841</v>
      </c>
      <c r="D18" s="385" t="s">
        <v>824</v>
      </c>
      <c r="E18" s="388">
        <v>0.033</v>
      </c>
      <c r="F18" s="389">
        <v>43759.02</v>
      </c>
      <c r="G18" s="375">
        <v>43759.02</v>
      </c>
    </row>
    <row r="19" spans="2:7" ht="14.25" customHeight="1">
      <c r="B19" s="383"/>
      <c r="C19" s="377" t="s">
        <v>829</v>
      </c>
      <c r="D19" s="377"/>
      <c r="E19" s="388"/>
      <c r="F19" s="389"/>
      <c r="G19" s="375"/>
    </row>
    <row r="20" spans="2:7" s="314" customFormat="1" ht="14.25" customHeight="1">
      <c r="B20" s="383"/>
      <c r="C20" s="390" t="s">
        <v>842</v>
      </c>
      <c r="D20" s="390"/>
      <c r="E20" s="388"/>
      <c r="F20" s="389">
        <v>191664.83</v>
      </c>
      <c r="G20" s="375">
        <v>191664.83</v>
      </c>
    </row>
    <row r="21" spans="2:7" ht="15" customHeight="1">
      <c r="B21" s="67" t="s">
        <v>843</v>
      </c>
      <c r="C21" s="391" t="s">
        <v>844</v>
      </c>
      <c r="D21" s="392" t="s">
        <v>824</v>
      </c>
      <c r="E21" s="393">
        <v>0.0604</v>
      </c>
      <c r="F21" s="387">
        <v>30645.47</v>
      </c>
      <c r="G21" s="370">
        <v>30645.47</v>
      </c>
    </row>
    <row r="22" spans="2:9" ht="15" customHeight="1">
      <c r="B22" s="67"/>
      <c r="C22" s="384" t="s">
        <v>845</v>
      </c>
      <c r="D22" s="385" t="s">
        <v>824</v>
      </c>
      <c r="E22" s="373">
        <v>0.031200000000000002</v>
      </c>
      <c r="F22" s="389">
        <v>13943.19</v>
      </c>
      <c r="G22" s="375">
        <v>13943.19</v>
      </c>
      <c r="I22" s="359"/>
    </row>
    <row r="23" spans="2:9" ht="15" customHeight="1">
      <c r="B23" s="67"/>
      <c r="C23" s="384" t="s">
        <v>846</v>
      </c>
      <c r="D23" s="385" t="s">
        <v>824</v>
      </c>
      <c r="E23" s="373">
        <v>0.030100000000000002</v>
      </c>
      <c r="F23" s="389">
        <v>13492.22</v>
      </c>
      <c r="G23" s="375">
        <v>13492.22</v>
      </c>
      <c r="I23" s="359"/>
    </row>
    <row r="24" spans="2:7" ht="15" customHeight="1">
      <c r="B24" s="67"/>
      <c r="C24" s="384" t="s">
        <v>847</v>
      </c>
      <c r="D24" s="385" t="s">
        <v>824</v>
      </c>
      <c r="E24" s="373">
        <v>0.031200000000000002</v>
      </c>
      <c r="F24" s="389">
        <v>13937.19</v>
      </c>
      <c r="G24" s="375">
        <v>13937.19</v>
      </c>
    </row>
    <row r="25" spans="2:7" ht="15" customHeight="1">
      <c r="B25" s="67"/>
      <c r="C25" s="384" t="s">
        <v>848</v>
      </c>
      <c r="D25" s="385" t="s">
        <v>824</v>
      </c>
      <c r="E25" s="373">
        <v>0.0142</v>
      </c>
      <c r="F25" s="389">
        <v>6959.92</v>
      </c>
      <c r="G25" s="375">
        <v>6959.92</v>
      </c>
    </row>
    <row r="26" spans="2:7" ht="15" customHeight="1">
      <c r="B26" s="67"/>
      <c r="C26" s="384" t="s">
        <v>849</v>
      </c>
      <c r="D26" s="385" t="s">
        <v>824</v>
      </c>
      <c r="E26" s="101">
        <v>0.0142</v>
      </c>
      <c r="F26" s="96">
        <v>26660.23</v>
      </c>
      <c r="G26" s="394">
        <v>26660.23</v>
      </c>
    </row>
    <row r="27" spans="2:7" ht="15" customHeight="1">
      <c r="B27" s="67"/>
      <c r="C27" s="384" t="s">
        <v>850</v>
      </c>
      <c r="D27" s="385" t="s">
        <v>824</v>
      </c>
      <c r="E27" s="101">
        <v>0.048</v>
      </c>
      <c r="F27" s="96"/>
      <c r="G27" s="394"/>
    </row>
    <row r="28" spans="2:7" ht="15" customHeight="1">
      <c r="B28" s="67"/>
      <c r="C28" s="377" t="s">
        <v>829</v>
      </c>
      <c r="D28" s="377"/>
      <c r="E28" s="101"/>
      <c r="F28" s="96"/>
      <c r="G28" s="394"/>
    </row>
    <row r="29" spans="2:7" s="314" customFormat="1" ht="13.5" customHeight="1">
      <c r="B29" s="67"/>
      <c r="C29" s="381" t="s">
        <v>851</v>
      </c>
      <c r="D29" s="381"/>
      <c r="E29" s="395"/>
      <c r="F29" s="396">
        <v>873278.5</v>
      </c>
      <c r="G29" s="397">
        <v>873278.5</v>
      </c>
    </row>
    <row r="30" spans="2:9" ht="19.5" customHeight="1">
      <c r="B30" s="398" t="s">
        <v>852</v>
      </c>
      <c r="C30" s="384" t="s">
        <v>853</v>
      </c>
      <c r="D30" s="327" t="s">
        <v>824</v>
      </c>
      <c r="E30" s="388">
        <v>0.9779</v>
      </c>
      <c r="F30" s="376">
        <v>488950</v>
      </c>
      <c r="G30" s="375">
        <v>488950</v>
      </c>
      <c r="I30" s="359"/>
    </row>
    <row r="31" spans="2:9" ht="15" customHeight="1">
      <c r="B31" s="398"/>
      <c r="C31" s="399" t="s">
        <v>829</v>
      </c>
      <c r="D31" s="399"/>
      <c r="E31" s="400"/>
      <c r="F31" s="401"/>
      <c r="G31" s="397"/>
      <c r="I31" s="359"/>
    </row>
    <row r="32" spans="2:7" ht="14.25" customHeight="1">
      <c r="B32" s="77" t="s">
        <v>854</v>
      </c>
      <c r="C32" s="391" t="s">
        <v>855</v>
      </c>
      <c r="D32" s="367" t="s">
        <v>824</v>
      </c>
      <c r="E32" s="393">
        <v>0.11470000000000001</v>
      </c>
      <c r="F32" s="376">
        <v>112072.66</v>
      </c>
      <c r="G32" s="370">
        <v>112072.66</v>
      </c>
    </row>
    <row r="33" spans="2:7" ht="14.25" customHeight="1">
      <c r="B33" s="77"/>
      <c r="C33" s="384" t="s">
        <v>856</v>
      </c>
      <c r="D33" s="372" t="s">
        <v>824</v>
      </c>
      <c r="E33" s="373">
        <v>0.0948</v>
      </c>
      <c r="F33" s="376">
        <v>158566.65</v>
      </c>
      <c r="G33" s="375">
        <v>158566.65</v>
      </c>
    </row>
    <row r="34" spans="2:7" ht="14.25" customHeight="1">
      <c r="B34" s="77"/>
      <c r="C34" s="384" t="s">
        <v>857</v>
      </c>
      <c r="D34" s="372" t="s">
        <v>824</v>
      </c>
      <c r="E34" s="373">
        <v>0.0889</v>
      </c>
      <c r="F34" s="376">
        <v>72835.69</v>
      </c>
      <c r="G34" s="375">
        <v>72835.69</v>
      </c>
    </row>
    <row r="35" spans="2:7" ht="14.25" customHeight="1">
      <c r="B35" s="77"/>
      <c r="C35" s="384" t="s">
        <v>858</v>
      </c>
      <c r="D35" s="372" t="s">
        <v>824</v>
      </c>
      <c r="E35" s="373">
        <v>0.0591</v>
      </c>
      <c r="F35" s="376">
        <v>31997.92</v>
      </c>
      <c r="G35" s="375">
        <v>31997.92</v>
      </c>
    </row>
    <row r="36" spans="2:7" ht="15" customHeight="1">
      <c r="B36" s="77"/>
      <c r="C36" s="377" t="s">
        <v>829</v>
      </c>
      <c r="D36" s="377"/>
      <c r="E36" s="378"/>
      <c r="F36" s="379"/>
      <c r="G36" s="380"/>
    </row>
    <row r="37" spans="2:7" s="314" customFormat="1" ht="15.75" customHeight="1">
      <c r="B37" s="77"/>
      <c r="C37" s="381" t="s">
        <v>859</v>
      </c>
      <c r="D37" s="381"/>
      <c r="E37" s="395"/>
      <c r="F37" s="401">
        <v>185853</v>
      </c>
      <c r="G37" s="375">
        <v>185853</v>
      </c>
    </row>
    <row r="38" spans="2:7" ht="14.25" customHeight="1">
      <c r="B38" s="402" t="s">
        <v>860</v>
      </c>
      <c r="C38" s="403" t="s">
        <v>861</v>
      </c>
      <c r="D38" s="327" t="s">
        <v>824</v>
      </c>
      <c r="E38" s="386">
        <v>0.12090000000000001</v>
      </c>
      <c r="F38" s="376">
        <v>60450</v>
      </c>
      <c r="G38" s="370">
        <v>60450</v>
      </c>
    </row>
    <row r="39" spans="2:7" ht="14.25" customHeight="1">
      <c r="B39" s="402"/>
      <c r="C39" s="403" t="s">
        <v>862</v>
      </c>
      <c r="D39" s="403" t="s">
        <v>824</v>
      </c>
      <c r="E39" s="388">
        <v>0.911</v>
      </c>
      <c r="F39" s="376">
        <v>455500</v>
      </c>
      <c r="G39" s="375">
        <v>455500</v>
      </c>
    </row>
    <row r="40" spans="2:7" ht="15" customHeight="1">
      <c r="B40" s="402"/>
      <c r="C40" s="403" t="s">
        <v>863</v>
      </c>
      <c r="D40" s="403" t="s">
        <v>824</v>
      </c>
      <c r="E40" s="388">
        <v>0.0285</v>
      </c>
      <c r="F40" s="376">
        <v>2850</v>
      </c>
      <c r="G40" s="375">
        <v>2850</v>
      </c>
    </row>
    <row r="41" spans="2:7" ht="15" customHeight="1">
      <c r="B41" s="402"/>
      <c r="C41" s="403" t="s">
        <v>864</v>
      </c>
      <c r="D41" s="403" t="s">
        <v>824</v>
      </c>
      <c r="E41" s="388">
        <v>0.0099</v>
      </c>
      <c r="F41" s="376">
        <v>990</v>
      </c>
      <c r="G41" s="375">
        <v>990</v>
      </c>
    </row>
    <row r="42" spans="2:10" ht="15" customHeight="1">
      <c r="B42" s="402"/>
      <c r="C42" s="403" t="s">
        <v>865</v>
      </c>
      <c r="D42" s="403" t="s">
        <v>824</v>
      </c>
      <c r="E42" s="388">
        <v>0.0022</v>
      </c>
      <c r="F42" s="376">
        <v>375</v>
      </c>
      <c r="G42" s="375">
        <v>375</v>
      </c>
      <c r="J42" s="359"/>
    </row>
    <row r="43" spans="2:7" ht="14.25" customHeight="1">
      <c r="B43" s="402"/>
      <c r="C43" s="403" t="s">
        <v>866</v>
      </c>
      <c r="D43" s="403" t="s">
        <v>824</v>
      </c>
      <c r="E43" s="404">
        <v>0.0051</v>
      </c>
      <c r="F43" s="96">
        <v>38305</v>
      </c>
      <c r="G43" s="394">
        <v>38305</v>
      </c>
    </row>
    <row r="44" spans="2:7" ht="15" customHeight="1">
      <c r="B44" s="402"/>
      <c r="C44" s="403" t="s">
        <v>867</v>
      </c>
      <c r="D44" s="403" t="s">
        <v>824</v>
      </c>
      <c r="E44" s="404">
        <v>0.10640000000000001</v>
      </c>
      <c r="F44" s="96"/>
      <c r="G44" s="394"/>
    </row>
    <row r="45" spans="2:7" ht="15" customHeight="1">
      <c r="B45" s="402"/>
      <c r="C45" s="403" t="s">
        <v>868</v>
      </c>
      <c r="D45" s="403" t="s">
        <v>824</v>
      </c>
      <c r="E45" s="404">
        <v>0.10890000000000001</v>
      </c>
      <c r="F45" s="96"/>
      <c r="G45" s="394"/>
    </row>
    <row r="46" spans="2:7" ht="12" customHeight="1">
      <c r="B46" s="402"/>
      <c r="C46" s="405" t="s">
        <v>829</v>
      </c>
      <c r="D46" s="405"/>
      <c r="E46" s="400"/>
      <c r="F46" s="401"/>
      <c r="G46" s="397"/>
    </row>
    <row r="47" spans="2:7" ht="14.25" customHeight="1">
      <c r="B47" s="383" t="s">
        <v>525</v>
      </c>
      <c r="C47" s="403" t="s">
        <v>869</v>
      </c>
      <c r="D47" s="406" t="s">
        <v>824</v>
      </c>
      <c r="E47" s="386">
        <v>0.06</v>
      </c>
      <c r="F47" s="376">
        <v>29382</v>
      </c>
      <c r="G47" s="375">
        <v>29382</v>
      </c>
    </row>
    <row r="48" spans="2:7" ht="15" customHeight="1">
      <c r="B48" s="383"/>
      <c r="C48" s="403" t="s">
        <v>870</v>
      </c>
      <c r="D48" s="403" t="s">
        <v>824</v>
      </c>
      <c r="E48" s="388">
        <v>0.1514</v>
      </c>
      <c r="F48" s="376">
        <v>74148</v>
      </c>
      <c r="G48" s="375">
        <v>74148</v>
      </c>
    </row>
    <row r="49" spans="2:7" ht="19.5" customHeight="1">
      <c r="B49" s="383"/>
      <c r="C49" s="399" t="s">
        <v>829</v>
      </c>
      <c r="D49" s="399"/>
      <c r="E49" s="388"/>
      <c r="F49" s="376"/>
      <c r="G49" s="375"/>
    </row>
    <row r="50" spans="2:7" s="407" customFormat="1" ht="18.75" customHeight="1">
      <c r="B50" s="408" t="s">
        <v>97</v>
      </c>
      <c r="C50" s="408"/>
      <c r="D50" s="408"/>
      <c r="E50" s="409">
        <f>SUM(E3:E49)</f>
        <v>4.6813</v>
      </c>
      <c r="F50" s="410">
        <f>SUM(F3:F49)</f>
        <v>3326444.98</v>
      </c>
      <c r="G50" s="411">
        <f>SUM(G3:G49)</f>
        <v>3236778.15</v>
      </c>
    </row>
    <row r="51" spans="2:7" s="407" customFormat="1" ht="18" customHeight="1">
      <c r="B51" s="183" t="s">
        <v>98</v>
      </c>
      <c r="C51" s="183"/>
      <c r="D51" s="183"/>
      <c r="E51" s="412">
        <v>4.6813</v>
      </c>
      <c r="F51" s="413">
        <v>3326444.98</v>
      </c>
      <c r="G51" s="414">
        <v>3236778.15</v>
      </c>
    </row>
    <row r="52" spans="2:7" ht="15" customHeight="1">
      <c r="B52" s="402" t="s">
        <v>412</v>
      </c>
      <c r="C52" s="384" t="s">
        <v>871</v>
      </c>
      <c r="D52" s="327" t="s">
        <v>824</v>
      </c>
      <c r="E52" s="388">
        <v>0.3335</v>
      </c>
      <c r="F52" s="415">
        <v>69500</v>
      </c>
      <c r="G52" s="375">
        <v>69500</v>
      </c>
    </row>
    <row r="53" spans="2:7" ht="15.75" customHeight="1">
      <c r="B53" s="402"/>
      <c r="C53" s="384" t="s">
        <v>872</v>
      </c>
      <c r="D53" s="327" t="s">
        <v>824</v>
      </c>
      <c r="E53" s="388">
        <v>0.030500000000000003</v>
      </c>
      <c r="F53" s="415">
        <v>6400</v>
      </c>
      <c r="G53" s="375">
        <v>6400</v>
      </c>
    </row>
    <row r="54" spans="2:7" ht="11.25" customHeight="1">
      <c r="B54" s="402"/>
      <c r="C54" s="384" t="s">
        <v>873</v>
      </c>
      <c r="D54" s="327" t="s">
        <v>824</v>
      </c>
      <c r="E54" s="388">
        <v>0.041800000000000004</v>
      </c>
      <c r="F54" s="415">
        <v>15490</v>
      </c>
      <c r="G54" s="375">
        <v>15400.9</v>
      </c>
    </row>
    <row r="55" spans="2:7" ht="11.25" customHeight="1">
      <c r="B55" s="402"/>
      <c r="C55" s="384" t="s">
        <v>874</v>
      </c>
      <c r="D55" s="327" t="s">
        <v>824</v>
      </c>
      <c r="E55" s="388">
        <v>0.20620000000000002</v>
      </c>
      <c r="F55" s="415">
        <v>75972.9</v>
      </c>
      <c r="G55" s="375">
        <v>75972.9</v>
      </c>
    </row>
    <row r="56" spans="2:7" ht="11.25" customHeight="1">
      <c r="B56" s="402"/>
      <c r="C56" s="384" t="s">
        <v>875</v>
      </c>
      <c r="D56" s="327" t="s">
        <v>824</v>
      </c>
      <c r="E56" s="388">
        <v>0.0519</v>
      </c>
      <c r="F56" s="415">
        <v>5190</v>
      </c>
      <c r="G56" s="375">
        <v>5190</v>
      </c>
    </row>
    <row r="57" spans="2:9" ht="11.25" customHeight="1">
      <c r="B57" s="402"/>
      <c r="C57" s="384" t="s">
        <v>876</v>
      </c>
      <c r="D57" s="327" t="s">
        <v>824</v>
      </c>
      <c r="E57" s="388">
        <v>0.0221</v>
      </c>
      <c r="F57" s="416">
        <v>2210</v>
      </c>
      <c r="G57" s="375">
        <v>2210</v>
      </c>
      <c r="I57" s="359"/>
    </row>
    <row r="58" spans="2:9" ht="11.25" customHeight="1">
      <c r="B58" s="402"/>
      <c r="C58" s="384" t="s">
        <v>877</v>
      </c>
      <c r="D58" s="327" t="s">
        <v>824</v>
      </c>
      <c r="E58" s="388">
        <v>0.0263</v>
      </c>
      <c r="F58" s="416">
        <v>979.34</v>
      </c>
      <c r="G58" s="375">
        <v>979.34</v>
      </c>
      <c r="I58" s="359"/>
    </row>
    <row r="59" spans="2:10" ht="11.25" customHeight="1">
      <c r="B59" s="402"/>
      <c r="C59" s="384" t="s">
        <v>878</v>
      </c>
      <c r="D59" s="327" t="s">
        <v>833</v>
      </c>
      <c r="E59" s="388">
        <v>0.0021</v>
      </c>
      <c r="F59" s="217">
        <v>78.2</v>
      </c>
      <c r="G59" s="375">
        <v>78.2</v>
      </c>
      <c r="I59" s="359"/>
      <c r="J59" s="357"/>
    </row>
    <row r="60" spans="2:9" ht="11.25" customHeight="1">
      <c r="B60" s="402"/>
      <c r="C60" s="384" t="s">
        <v>879</v>
      </c>
      <c r="D60" s="327" t="s">
        <v>833</v>
      </c>
      <c r="E60" s="388">
        <v>0.0013000000000000002</v>
      </c>
      <c r="F60" s="217">
        <v>543.96</v>
      </c>
      <c r="G60" s="375">
        <v>543.96</v>
      </c>
      <c r="I60" s="359"/>
    </row>
    <row r="61" spans="2:7" ht="11.25" customHeight="1">
      <c r="B61" s="402"/>
      <c r="C61" s="384" t="s">
        <v>880</v>
      </c>
      <c r="D61" s="327" t="s">
        <v>824</v>
      </c>
      <c r="E61" s="388">
        <v>0.08020000000000001</v>
      </c>
      <c r="F61" s="217">
        <v>9624</v>
      </c>
      <c r="G61" s="375">
        <v>9624</v>
      </c>
    </row>
    <row r="62" spans="2:7" ht="11.25" customHeight="1">
      <c r="B62" s="402"/>
      <c r="C62" s="384" t="s">
        <v>881</v>
      </c>
      <c r="D62" s="327" t="s">
        <v>824</v>
      </c>
      <c r="E62" s="388">
        <v>0.1807</v>
      </c>
      <c r="F62" s="415">
        <v>34404.27</v>
      </c>
      <c r="G62" s="375">
        <v>34404.27</v>
      </c>
    </row>
    <row r="63" spans="2:7" ht="11.25" customHeight="1">
      <c r="B63" s="402"/>
      <c r="C63" s="384" t="s">
        <v>882</v>
      </c>
      <c r="D63" s="327" t="s">
        <v>883</v>
      </c>
      <c r="E63" s="388">
        <v>0.0114</v>
      </c>
      <c r="F63" s="415"/>
      <c r="G63" s="375"/>
    </row>
    <row r="64" spans="2:7" ht="11.25" customHeight="1">
      <c r="B64" s="402"/>
      <c r="C64" s="384" t="s">
        <v>884</v>
      </c>
      <c r="D64" s="327" t="s">
        <v>833</v>
      </c>
      <c r="E64" s="388">
        <v>0.0048000000000000004</v>
      </c>
      <c r="F64" s="415">
        <v>1552.6</v>
      </c>
      <c r="G64" s="375">
        <v>1552.6</v>
      </c>
    </row>
    <row r="65" spans="2:7" ht="11.25" customHeight="1">
      <c r="B65" s="402"/>
      <c r="C65" s="384" t="s">
        <v>885</v>
      </c>
      <c r="D65" s="327" t="s">
        <v>824</v>
      </c>
      <c r="E65" s="388">
        <v>0.0133</v>
      </c>
      <c r="F65" s="415">
        <v>4222.75</v>
      </c>
      <c r="G65" s="375">
        <v>4222.75</v>
      </c>
    </row>
    <row r="66" spans="2:9" ht="11.25" customHeight="1">
      <c r="B66" s="402"/>
      <c r="C66" s="384" t="s">
        <v>886</v>
      </c>
      <c r="D66" s="327" t="s">
        <v>824</v>
      </c>
      <c r="E66" s="388">
        <v>0.0384</v>
      </c>
      <c r="F66" s="415">
        <v>12192</v>
      </c>
      <c r="G66" s="375">
        <v>12192</v>
      </c>
      <c r="I66" s="359"/>
    </row>
    <row r="67" spans="2:7" ht="11.25" customHeight="1">
      <c r="B67" s="402"/>
      <c r="C67" s="399" t="s">
        <v>829</v>
      </c>
      <c r="D67" s="399"/>
      <c r="E67" s="388"/>
      <c r="F67" s="415"/>
      <c r="G67" s="380"/>
    </row>
    <row r="68" spans="2:11" s="417" customFormat="1" ht="11.25" customHeight="1">
      <c r="B68" s="402"/>
      <c r="C68" s="418" t="s">
        <v>887</v>
      </c>
      <c r="D68" s="418"/>
      <c r="E68" s="419"/>
      <c r="F68" s="420">
        <v>1116563.31</v>
      </c>
      <c r="G68" s="421">
        <v>1116563.31</v>
      </c>
      <c r="I68" s="422"/>
      <c r="J68" s="423"/>
      <c r="K68" s="423"/>
    </row>
    <row r="69" spans="2:11" ht="14.25" customHeight="1">
      <c r="B69" s="67" t="s">
        <v>888</v>
      </c>
      <c r="C69" s="391" t="s">
        <v>889</v>
      </c>
      <c r="D69" s="406" t="s">
        <v>824</v>
      </c>
      <c r="E69" s="386">
        <v>0.0417</v>
      </c>
      <c r="F69" s="424">
        <v>2085</v>
      </c>
      <c r="G69" s="425">
        <v>2085</v>
      </c>
      <c r="I69" s="357"/>
      <c r="J69" s="359"/>
      <c r="K69" s="359"/>
    </row>
    <row r="70" spans="2:11" ht="12" customHeight="1">
      <c r="B70" s="67"/>
      <c r="C70" s="384" t="s">
        <v>890</v>
      </c>
      <c r="D70" s="327" t="s">
        <v>824</v>
      </c>
      <c r="E70" s="388">
        <v>0.1447</v>
      </c>
      <c r="F70" s="376">
        <v>7235</v>
      </c>
      <c r="G70" s="426">
        <v>7235</v>
      </c>
      <c r="I70" s="357"/>
      <c r="J70" s="359"/>
      <c r="K70" s="359"/>
    </row>
    <row r="71" spans="2:11" ht="12" customHeight="1">
      <c r="B71" s="67"/>
      <c r="C71" s="384" t="s">
        <v>891</v>
      </c>
      <c r="D71" s="327" t="s">
        <v>824</v>
      </c>
      <c r="E71" s="388">
        <v>0.0502</v>
      </c>
      <c r="F71" s="376">
        <v>2510</v>
      </c>
      <c r="G71" s="426">
        <v>2510</v>
      </c>
      <c r="I71" s="357"/>
      <c r="J71" s="359"/>
      <c r="K71" s="359"/>
    </row>
    <row r="72" spans="2:11" ht="12.75" customHeight="1">
      <c r="B72" s="67"/>
      <c r="C72" s="384" t="s">
        <v>892</v>
      </c>
      <c r="D72" s="327" t="s">
        <v>824</v>
      </c>
      <c r="E72" s="388">
        <v>0.5337000000000001</v>
      </c>
      <c r="F72" s="376">
        <v>26685</v>
      </c>
      <c r="G72" s="426">
        <v>26685</v>
      </c>
      <c r="I72" s="357"/>
      <c r="J72" s="359"/>
      <c r="K72" s="359"/>
    </row>
    <row r="73" spans="2:7" ht="11.25" customHeight="1">
      <c r="B73" s="67"/>
      <c r="C73" s="427" t="s">
        <v>893</v>
      </c>
      <c r="D73" s="327" t="s">
        <v>824</v>
      </c>
      <c r="E73" s="428">
        <v>0.0775</v>
      </c>
      <c r="F73" s="374">
        <v>16304</v>
      </c>
      <c r="G73" s="426">
        <v>16304</v>
      </c>
    </row>
    <row r="74" spans="2:7" ht="12.75" customHeight="1">
      <c r="B74" s="67"/>
      <c r="C74" s="427" t="s">
        <v>894</v>
      </c>
      <c r="D74" s="327" t="s">
        <v>824</v>
      </c>
      <c r="E74" s="428">
        <v>0.024900000000000002</v>
      </c>
      <c r="F74" s="374">
        <v>5239</v>
      </c>
      <c r="G74" s="426">
        <v>5239</v>
      </c>
    </row>
    <row r="75" spans="2:7" ht="12" customHeight="1">
      <c r="B75" s="67"/>
      <c r="C75" s="427" t="s">
        <v>895</v>
      </c>
      <c r="D75" s="327" t="s">
        <v>824</v>
      </c>
      <c r="E75" s="428">
        <v>0.0251</v>
      </c>
      <c r="F75" s="374">
        <v>2048.16</v>
      </c>
      <c r="G75" s="426">
        <v>2048.16</v>
      </c>
    </row>
    <row r="76" spans="2:9" ht="12" customHeight="1">
      <c r="B76" s="67"/>
      <c r="C76" s="427" t="s">
        <v>896</v>
      </c>
      <c r="D76" s="327" t="s">
        <v>824</v>
      </c>
      <c r="E76" s="428">
        <v>0.0074</v>
      </c>
      <c r="F76" s="374">
        <v>606.24</v>
      </c>
      <c r="G76" s="426">
        <v>606.24</v>
      </c>
      <c r="I76" s="359"/>
    </row>
    <row r="77" spans="2:7" ht="12" customHeight="1">
      <c r="B77" s="67"/>
      <c r="C77" s="427" t="s">
        <v>897</v>
      </c>
      <c r="D77" s="327" t="s">
        <v>824</v>
      </c>
      <c r="E77" s="428">
        <v>0.041</v>
      </c>
      <c r="F77" s="374">
        <v>3345.6</v>
      </c>
      <c r="G77" s="426">
        <v>3345.6</v>
      </c>
    </row>
    <row r="78" spans="2:9" ht="12.75" customHeight="1">
      <c r="B78" s="67"/>
      <c r="C78" s="427" t="s">
        <v>898</v>
      </c>
      <c r="D78" s="327" t="s">
        <v>824</v>
      </c>
      <c r="E78" s="428">
        <v>0.2</v>
      </c>
      <c r="F78" s="374">
        <v>42080</v>
      </c>
      <c r="G78" s="426">
        <v>42080</v>
      </c>
      <c r="I78" s="357"/>
    </row>
    <row r="79" spans="2:7" ht="12.75" customHeight="1">
      <c r="B79" s="67"/>
      <c r="C79" s="427" t="s">
        <v>899</v>
      </c>
      <c r="D79" s="327" t="s">
        <v>824</v>
      </c>
      <c r="E79" s="428">
        <v>0.0579</v>
      </c>
      <c r="F79" s="374">
        <v>12182.16</v>
      </c>
      <c r="G79" s="426">
        <v>12182.16</v>
      </c>
    </row>
    <row r="80" spans="2:7" ht="12.75" customHeight="1">
      <c r="B80" s="67"/>
      <c r="C80" s="427" t="s">
        <v>900</v>
      </c>
      <c r="D80" s="327" t="s">
        <v>824</v>
      </c>
      <c r="E80" s="428">
        <v>0.1437</v>
      </c>
      <c r="F80" s="374">
        <v>30222.84</v>
      </c>
      <c r="G80" s="426">
        <v>30222.84</v>
      </c>
    </row>
    <row r="81" spans="2:10" ht="12" customHeight="1">
      <c r="B81" s="67"/>
      <c r="C81" s="427" t="s">
        <v>901</v>
      </c>
      <c r="D81" s="327" t="s">
        <v>824</v>
      </c>
      <c r="E81" s="428">
        <v>0.11520000000000001</v>
      </c>
      <c r="F81" s="374">
        <v>24235</v>
      </c>
      <c r="G81" s="426">
        <v>24235</v>
      </c>
      <c r="J81" s="357"/>
    </row>
    <row r="82" spans="2:7" ht="12" customHeight="1">
      <c r="B82" s="67"/>
      <c r="C82" s="427" t="s">
        <v>902</v>
      </c>
      <c r="D82" s="327" t="s">
        <v>824</v>
      </c>
      <c r="E82" s="428">
        <v>0.0315</v>
      </c>
      <c r="F82" s="374">
        <v>16075.54</v>
      </c>
      <c r="G82" s="426">
        <v>16075.54</v>
      </c>
    </row>
    <row r="83" spans="2:10" ht="12.75" customHeight="1">
      <c r="B83" s="67"/>
      <c r="C83" s="427" t="s">
        <v>903</v>
      </c>
      <c r="D83" s="327" t="s">
        <v>824</v>
      </c>
      <c r="E83" s="428">
        <v>0.027100000000000003</v>
      </c>
      <c r="F83" s="374">
        <v>14589.48</v>
      </c>
      <c r="G83" s="426">
        <v>14589.48</v>
      </c>
      <c r="J83" s="359"/>
    </row>
    <row r="84" spans="2:7" ht="12.75" customHeight="1">
      <c r="B84" s="67"/>
      <c r="C84" s="427" t="s">
        <v>904</v>
      </c>
      <c r="D84" s="327" t="s">
        <v>824</v>
      </c>
      <c r="E84" s="428">
        <v>0.12140000000000001</v>
      </c>
      <c r="F84" s="374">
        <v>58571.5</v>
      </c>
      <c r="G84" s="426">
        <v>58571.5</v>
      </c>
    </row>
    <row r="85" spans="2:7" ht="14.25" customHeight="1">
      <c r="B85" s="67"/>
      <c r="C85" s="427" t="s">
        <v>905</v>
      </c>
      <c r="D85" s="327" t="s">
        <v>883</v>
      </c>
      <c r="E85" s="428">
        <v>0.23600000000000002</v>
      </c>
      <c r="F85" s="374"/>
      <c r="G85" s="380"/>
    </row>
    <row r="86" spans="2:7" ht="12" customHeight="1">
      <c r="B86" s="67"/>
      <c r="C86" s="399" t="s">
        <v>829</v>
      </c>
      <c r="D86" s="399"/>
      <c r="E86" s="428"/>
      <c r="F86" s="374"/>
      <c r="G86" s="380"/>
    </row>
    <row r="87" spans="2:7" s="314" customFormat="1" ht="12" customHeight="1">
      <c r="B87" s="67"/>
      <c r="C87" s="429" t="s">
        <v>906</v>
      </c>
      <c r="D87" s="429"/>
      <c r="E87" s="428"/>
      <c r="F87" s="374">
        <v>25820.32</v>
      </c>
      <c r="G87" s="375">
        <v>25820.32</v>
      </c>
    </row>
    <row r="88" spans="2:7" s="314" customFormat="1" ht="12.75" customHeight="1">
      <c r="B88" s="67"/>
      <c r="C88" s="429" t="s">
        <v>907</v>
      </c>
      <c r="D88" s="429"/>
      <c r="E88" s="428"/>
      <c r="F88" s="374">
        <v>12546</v>
      </c>
      <c r="G88" s="375">
        <v>12546</v>
      </c>
    </row>
    <row r="89" spans="2:7" s="314" customFormat="1" ht="12" customHeight="1">
      <c r="B89" s="67"/>
      <c r="C89" s="430" t="s">
        <v>887</v>
      </c>
      <c r="D89" s="430"/>
      <c r="E89" s="431"/>
      <c r="F89" s="401">
        <v>766496.6</v>
      </c>
      <c r="G89" s="397">
        <v>766496.6</v>
      </c>
    </row>
    <row r="90" spans="2:7" ht="13.5" customHeight="1">
      <c r="B90" s="51" t="s">
        <v>908</v>
      </c>
      <c r="C90" s="384" t="s">
        <v>909</v>
      </c>
      <c r="D90" s="327" t="s">
        <v>883</v>
      </c>
      <c r="E90" s="386">
        <v>0.11520000000000001</v>
      </c>
      <c r="F90" s="376"/>
      <c r="G90" s="432"/>
    </row>
    <row r="91" spans="2:7" ht="13.5" customHeight="1">
      <c r="B91" s="51"/>
      <c r="C91" s="433" t="s">
        <v>910</v>
      </c>
      <c r="D91" s="327" t="s">
        <v>883</v>
      </c>
      <c r="E91" s="434">
        <v>0.0392</v>
      </c>
      <c r="F91" s="376"/>
      <c r="G91" s="435"/>
    </row>
    <row r="92" spans="2:7" ht="13.5" customHeight="1">
      <c r="B92" s="51"/>
      <c r="C92" s="433" t="s">
        <v>911</v>
      </c>
      <c r="D92" s="327" t="s">
        <v>883</v>
      </c>
      <c r="E92" s="434">
        <v>0.0095</v>
      </c>
      <c r="F92" s="376"/>
      <c r="G92" s="435"/>
    </row>
    <row r="93" spans="2:7" s="436" customFormat="1" ht="13.5" customHeight="1">
      <c r="B93" s="51"/>
      <c r="C93" s="437" t="s">
        <v>912</v>
      </c>
      <c r="D93" s="438" t="s">
        <v>824</v>
      </c>
      <c r="E93" s="439">
        <v>0.0125</v>
      </c>
      <c r="F93" s="440">
        <v>7542</v>
      </c>
      <c r="G93" s="441">
        <v>7542</v>
      </c>
    </row>
    <row r="94" spans="2:7" s="436" customFormat="1" ht="13.5" customHeight="1">
      <c r="B94" s="51"/>
      <c r="C94" s="437" t="s">
        <v>913</v>
      </c>
      <c r="D94" s="438" t="s">
        <v>824</v>
      </c>
      <c r="E94" s="439">
        <v>0.0253</v>
      </c>
      <c r="F94" s="440">
        <v>11505.6</v>
      </c>
      <c r="G94" s="441">
        <v>11505.6</v>
      </c>
    </row>
    <row r="95" spans="2:7" s="436" customFormat="1" ht="13.5" customHeight="1">
      <c r="B95" s="51"/>
      <c r="C95" s="437" t="s">
        <v>914</v>
      </c>
      <c r="D95" s="438" t="s">
        <v>833</v>
      </c>
      <c r="E95" s="439">
        <v>0.0018000000000000002</v>
      </c>
      <c r="F95" s="440">
        <v>720</v>
      </c>
      <c r="G95" s="441">
        <v>5.6</v>
      </c>
    </row>
    <row r="96" spans="2:7" s="436" customFormat="1" ht="13.5" customHeight="1">
      <c r="B96" s="51"/>
      <c r="C96" s="437" t="s">
        <v>915</v>
      </c>
      <c r="D96" s="438" t="s">
        <v>824</v>
      </c>
      <c r="E96" s="439">
        <v>0.0091</v>
      </c>
      <c r="F96" s="440">
        <v>4145.6</v>
      </c>
      <c r="G96" s="441">
        <v>4145.6</v>
      </c>
    </row>
    <row r="97" spans="2:7" s="436" customFormat="1" ht="13.5" customHeight="1">
      <c r="B97" s="51"/>
      <c r="C97" s="437" t="s">
        <v>916</v>
      </c>
      <c r="D97" s="438" t="s">
        <v>824</v>
      </c>
      <c r="E97" s="439">
        <v>0.0091</v>
      </c>
      <c r="F97" s="440">
        <v>5496.54</v>
      </c>
      <c r="G97" s="441">
        <v>5496.54</v>
      </c>
    </row>
    <row r="98" spans="2:7" s="436" customFormat="1" ht="13.5" customHeight="1">
      <c r="B98" s="51"/>
      <c r="C98" s="437" t="s">
        <v>917</v>
      </c>
      <c r="D98" s="438" t="s">
        <v>824</v>
      </c>
      <c r="E98" s="439">
        <v>0.0204</v>
      </c>
      <c r="F98" s="440">
        <v>9275.6</v>
      </c>
      <c r="G98" s="441">
        <v>9275.6</v>
      </c>
    </row>
    <row r="99" spans="2:7" s="436" customFormat="1" ht="13.5" customHeight="1">
      <c r="B99" s="51"/>
      <c r="C99" s="437" t="s">
        <v>918</v>
      </c>
      <c r="D99" s="438" t="s">
        <v>833</v>
      </c>
      <c r="E99" s="439">
        <v>0.0097</v>
      </c>
      <c r="F99" s="132">
        <v>9473.38</v>
      </c>
      <c r="G99" s="442">
        <v>9473.38</v>
      </c>
    </row>
    <row r="100" spans="2:9" s="436" customFormat="1" ht="13.5" customHeight="1">
      <c r="B100" s="51"/>
      <c r="C100" s="437" t="s">
        <v>919</v>
      </c>
      <c r="D100" s="438" t="s">
        <v>824</v>
      </c>
      <c r="E100" s="439">
        <v>0.0007</v>
      </c>
      <c r="F100" s="132"/>
      <c r="G100" s="442"/>
      <c r="I100" s="443"/>
    </row>
    <row r="101" spans="2:7" s="436" customFormat="1" ht="13.5" customHeight="1">
      <c r="B101" s="51"/>
      <c r="C101" s="437" t="s">
        <v>920</v>
      </c>
      <c r="D101" s="438" t="s">
        <v>833</v>
      </c>
      <c r="E101" s="439">
        <v>0.0053</v>
      </c>
      <c r="F101" s="132"/>
      <c r="G101" s="442"/>
    </row>
    <row r="102" spans="2:7" s="436" customFormat="1" ht="13.5" customHeight="1">
      <c r="B102" s="51"/>
      <c r="C102" s="437" t="s">
        <v>921</v>
      </c>
      <c r="D102" s="438" t="s">
        <v>824</v>
      </c>
      <c r="E102" s="439">
        <v>0.014</v>
      </c>
      <c r="F102" s="440">
        <v>5996</v>
      </c>
      <c r="G102" s="441">
        <v>5996</v>
      </c>
    </row>
    <row r="103" spans="2:7" s="436" customFormat="1" ht="13.5" customHeight="1">
      <c r="B103" s="51"/>
      <c r="C103" s="437" t="s">
        <v>922</v>
      </c>
      <c r="D103" s="438" t="s">
        <v>824</v>
      </c>
      <c r="E103" s="439">
        <v>0.0095</v>
      </c>
      <c r="F103" s="440">
        <v>410</v>
      </c>
      <c r="G103" s="441">
        <v>410</v>
      </c>
    </row>
    <row r="104" spans="2:7" s="436" customFormat="1" ht="13.5" customHeight="1">
      <c r="B104" s="51"/>
      <c r="C104" s="437" t="s">
        <v>923</v>
      </c>
      <c r="D104" s="438" t="s">
        <v>833</v>
      </c>
      <c r="E104" s="439">
        <v>0.0114</v>
      </c>
      <c r="F104" s="440">
        <v>6840</v>
      </c>
      <c r="G104" s="441">
        <v>6840</v>
      </c>
    </row>
    <row r="105" spans="2:7" s="436" customFormat="1" ht="13.5" customHeight="1">
      <c r="B105" s="51"/>
      <c r="C105" s="437" t="s">
        <v>924</v>
      </c>
      <c r="D105" s="438" t="s">
        <v>833</v>
      </c>
      <c r="E105" s="439">
        <v>0.0059</v>
      </c>
      <c r="F105" s="440">
        <v>3333</v>
      </c>
      <c r="G105" s="441">
        <v>3333</v>
      </c>
    </row>
    <row r="106" spans="2:7" s="436" customFormat="1" ht="13.5" customHeight="1">
      <c r="B106" s="51"/>
      <c r="C106" s="437" t="s">
        <v>925</v>
      </c>
      <c r="D106" s="438" t="s">
        <v>824</v>
      </c>
      <c r="E106" s="439">
        <v>0.008</v>
      </c>
      <c r="F106" s="132">
        <v>13145.6</v>
      </c>
      <c r="G106" s="442">
        <v>13145.6</v>
      </c>
    </row>
    <row r="107" spans="2:7" s="436" customFormat="1" ht="13.5" customHeight="1">
      <c r="B107" s="51"/>
      <c r="C107" s="437" t="s">
        <v>926</v>
      </c>
      <c r="D107" s="438" t="s">
        <v>824</v>
      </c>
      <c r="E107" s="439">
        <v>0.020900000000000002</v>
      </c>
      <c r="F107" s="132"/>
      <c r="G107" s="442"/>
    </row>
    <row r="108" spans="2:7" s="436" customFormat="1" ht="13.5" customHeight="1">
      <c r="B108" s="51"/>
      <c r="C108" s="437" t="s">
        <v>927</v>
      </c>
      <c r="D108" s="438" t="s">
        <v>824</v>
      </c>
      <c r="E108" s="439">
        <v>0.031</v>
      </c>
      <c r="F108" s="440">
        <v>14095.6</v>
      </c>
      <c r="G108" s="441">
        <v>14095.6</v>
      </c>
    </row>
    <row r="109" spans="2:7" s="444" customFormat="1" ht="17.25" customHeight="1">
      <c r="B109" s="408" t="s">
        <v>97</v>
      </c>
      <c r="C109" s="408"/>
      <c r="D109" s="408"/>
      <c r="E109" s="445">
        <f>SUM(E52:E108)+E50</f>
        <v>7.9633</v>
      </c>
      <c r="F109" s="446">
        <f>SUM(F52:F108)+F50</f>
        <v>5842224.67</v>
      </c>
      <c r="G109" s="411">
        <f>SUM(G52:G108)+G50</f>
        <v>5751754.34</v>
      </c>
    </row>
    <row r="110" spans="2:7" s="417" customFormat="1" ht="17.25" customHeight="1">
      <c r="B110" s="183" t="s">
        <v>98</v>
      </c>
      <c r="C110" s="183"/>
      <c r="D110" s="183"/>
      <c r="E110" s="447">
        <v>7.9633</v>
      </c>
      <c r="F110" s="448">
        <v>5842224.67</v>
      </c>
      <c r="G110" s="449">
        <v>5751754.34</v>
      </c>
    </row>
    <row r="111" spans="2:7" ht="17.25" customHeight="1">
      <c r="B111" s="51" t="s">
        <v>908</v>
      </c>
      <c r="C111" s="433" t="s">
        <v>928</v>
      </c>
      <c r="D111" s="327" t="s">
        <v>824</v>
      </c>
      <c r="E111" s="434">
        <v>0.0189</v>
      </c>
      <c r="F111" s="96">
        <v>13280.4</v>
      </c>
      <c r="G111" s="450">
        <v>13280.4</v>
      </c>
    </row>
    <row r="112" spans="2:7" ht="18" customHeight="1">
      <c r="B112" s="51"/>
      <c r="C112" s="433" t="s">
        <v>929</v>
      </c>
      <c r="D112" s="327" t="s">
        <v>824</v>
      </c>
      <c r="E112" s="434">
        <v>0.0031000000000000003</v>
      </c>
      <c r="F112" s="96"/>
      <c r="G112" s="450"/>
    </row>
    <row r="113" spans="2:7" ht="18.75" customHeight="1">
      <c r="B113" s="51"/>
      <c r="C113" s="433" t="s">
        <v>930</v>
      </c>
      <c r="D113" s="327" t="s">
        <v>824</v>
      </c>
      <c r="E113" s="434">
        <v>0.0012000000000000001</v>
      </c>
      <c r="F113" s="96">
        <v>1272.74</v>
      </c>
      <c r="G113" s="450">
        <v>1272.74</v>
      </c>
    </row>
    <row r="114" spans="2:7" ht="15" customHeight="1">
      <c r="B114" s="51"/>
      <c r="C114" s="433" t="s">
        <v>931</v>
      </c>
      <c r="D114" s="327" t="s">
        <v>824</v>
      </c>
      <c r="E114" s="434">
        <v>0.0009000000000000001</v>
      </c>
      <c r="F114" s="96"/>
      <c r="G114" s="450"/>
    </row>
    <row r="115" spans="2:7" ht="14.25" customHeight="1">
      <c r="B115" s="51"/>
      <c r="C115" s="433" t="s">
        <v>932</v>
      </c>
      <c r="D115" s="327" t="s">
        <v>824</v>
      </c>
      <c r="E115" s="434">
        <v>0.0015</v>
      </c>
      <c r="F115" s="96">
        <v>2185.6</v>
      </c>
      <c r="G115" s="450">
        <v>2185.6</v>
      </c>
    </row>
    <row r="116" spans="2:7" ht="15" customHeight="1">
      <c r="B116" s="51"/>
      <c r="C116" s="433" t="s">
        <v>933</v>
      </c>
      <c r="D116" s="327" t="s">
        <v>824</v>
      </c>
      <c r="E116" s="434">
        <v>0.0033</v>
      </c>
      <c r="F116" s="96"/>
      <c r="G116" s="450"/>
    </row>
    <row r="117" spans="2:7" ht="15" customHeight="1">
      <c r="B117" s="51"/>
      <c r="C117" s="433" t="s">
        <v>934</v>
      </c>
      <c r="D117" s="327" t="s">
        <v>824</v>
      </c>
      <c r="E117" s="434">
        <v>0.002</v>
      </c>
      <c r="F117" s="376">
        <v>800</v>
      </c>
      <c r="G117" s="435">
        <v>5.6</v>
      </c>
    </row>
    <row r="118" spans="2:7" ht="16.5" customHeight="1">
      <c r="B118" s="51"/>
      <c r="C118" s="433" t="s">
        <v>935</v>
      </c>
      <c r="D118" s="327" t="s">
        <v>824</v>
      </c>
      <c r="E118" s="388">
        <v>0.0007</v>
      </c>
      <c r="F118" s="376">
        <v>280</v>
      </c>
      <c r="G118" s="435">
        <v>5.6</v>
      </c>
    </row>
    <row r="119" spans="2:7" ht="12" customHeight="1">
      <c r="B119" s="51"/>
      <c r="C119" s="433" t="s">
        <v>936</v>
      </c>
      <c r="D119" s="327" t="s">
        <v>824</v>
      </c>
      <c r="E119" s="388">
        <v>0.0215</v>
      </c>
      <c r="F119" s="376">
        <v>11651.1</v>
      </c>
      <c r="G119" s="435">
        <v>11651.1</v>
      </c>
    </row>
    <row r="120" spans="2:7" ht="12" customHeight="1">
      <c r="B120" s="51"/>
      <c r="C120" s="433" t="s">
        <v>937</v>
      </c>
      <c r="D120" s="327" t="s">
        <v>824</v>
      </c>
      <c r="E120" s="388">
        <v>0.0454</v>
      </c>
      <c r="F120" s="376">
        <v>24352.3</v>
      </c>
      <c r="G120" s="435">
        <v>24352.3</v>
      </c>
    </row>
    <row r="121" spans="2:7" ht="13.5" customHeight="1">
      <c r="B121" s="51"/>
      <c r="C121" s="405" t="s">
        <v>829</v>
      </c>
      <c r="D121" s="405"/>
      <c r="E121" s="400"/>
      <c r="F121" s="401"/>
      <c r="G121" s="451"/>
    </row>
    <row r="122" spans="2:7" ht="12.75" customHeight="1">
      <c r="B122" s="51" t="s">
        <v>653</v>
      </c>
      <c r="C122" s="403" t="s">
        <v>938</v>
      </c>
      <c r="D122" s="406" t="s">
        <v>824</v>
      </c>
      <c r="E122" s="386">
        <v>0.0975</v>
      </c>
      <c r="F122" s="376">
        <v>39750</v>
      </c>
      <c r="G122" s="370">
        <v>39750</v>
      </c>
    </row>
    <row r="123" spans="2:11" s="436" customFormat="1" ht="15" customHeight="1">
      <c r="B123" s="51"/>
      <c r="C123" s="452" t="s">
        <v>829</v>
      </c>
      <c r="D123" s="452"/>
      <c r="E123" s="419"/>
      <c r="F123" s="453"/>
      <c r="G123" s="421"/>
      <c r="I123" s="454"/>
      <c r="J123" s="443"/>
      <c r="K123" s="443"/>
    </row>
    <row r="124" spans="2:11" ht="14.25" customHeight="1">
      <c r="B124" s="29" t="s">
        <v>546</v>
      </c>
      <c r="C124" s="391" t="s">
        <v>939</v>
      </c>
      <c r="D124" s="406" t="s">
        <v>824</v>
      </c>
      <c r="E124" s="386">
        <v>0.0195</v>
      </c>
      <c r="F124" s="376">
        <v>1755</v>
      </c>
      <c r="G124" s="370">
        <v>1755</v>
      </c>
      <c r="I124" s="357"/>
      <c r="J124" s="359"/>
      <c r="K124" s="359"/>
    </row>
    <row r="125" spans="2:7" ht="14.25" customHeight="1">
      <c r="B125" s="29"/>
      <c r="C125" s="384" t="s">
        <v>940</v>
      </c>
      <c r="D125" s="327" t="s">
        <v>824</v>
      </c>
      <c r="E125" s="388">
        <v>0.022</v>
      </c>
      <c r="F125" s="376">
        <v>7400</v>
      </c>
      <c r="G125" s="375">
        <v>7400</v>
      </c>
    </row>
    <row r="126" spans="2:7" ht="13.5" customHeight="1">
      <c r="B126" s="29"/>
      <c r="C126" s="384" t="s">
        <v>941</v>
      </c>
      <c r="D126" s="327" t="s">
        <v>824</v>
      </c>
      <c r="E126" s="388">
        <v>0.0907</v>
      </c>
      <c r="F126" s="376">
        <v>16844</v>
      </c>
      <c r="G126" s="375">
        <v>16000</v>
      </c>
    </row>
    <row r="127" spans="2:7" ht="13.5" customHeight="1">
      <c r="B127" s="29"/>
      <c r="C127" s="399" t="s">
        <v>829</v>
      </c>
      <c r="D127" s="399"/>
      <c r="E127" s="388"/>
      <c r="F127" s="376"/>
      <c r="G127" s="380"/>
    </row>
    <row r="128" spans="2:7" s="314" customFormat="1" ht="15.75" customHeight="1">
      <c r="B128" s="29"/>
      <c r="C128" s="384" t="s">
        <v>942</v>
      </c>
      <c r="D128" s="384"/>
      <c r="E128" s="455"/>
      <c r="F128" s="376">
        <v>434026.96</v>
      </c>
      <c r="G128" s="397">
        <v>434026.96</v>
      </c>
    </row>
    <row r="129" spans="2:7" ht="14.25" customHeight="1">
      <c r="B129" s="51" t="s">
        <v>943</v>
      </c>
      <c r="C129" s="391" t="s">
        <v>944</v>
      </c>
      <c r="D129" s="406" t="s">
        <v>824</v>
      </c>
      <c r="E129" s="456">
        <v>0.15360000000000001</v>
      </c>
      <c r="F129" s="457">
        <v>92160</v>
      </c>
      <c r="G129" s="370">
        <v>92160</v>
      </c>
    </row>
    <row r="130" spans="2:7" ht="14.25" customHeight="1">
      <c r="B130" s="51"/>
      <c r="C130" s="384" t="s">
        <v>945</v>
      </c>
      <c r="D130" s="327" t="s">
        <v>824</v>
      </c>
      <c r="E130" s="458">
        <v>0.0118</v>
      </c>
      <c r="F130" s="459">
        <v>3600</v>
      </c>
      <c r="G130" s="375">
        <v>3600</v>
      </c>
    </row>
    <row r="131" spans="2:7" ht="14.25" customHeight="1">
      <c r="B131" s="51"/>
      <c r="C131" s="384" t="s">
        <v>946</v>
      </c>
      <c r="D131" s="327" t="s">
        <v>824</v>
      </c>
      <c r="E131" s="458">
        <v>0.027</v>
      </c>
      <c r="F131" s="459">
        <v>7292</v>
      </c>
      <c r="G131" s="375">
        <v>7292</v>
      </c>
    </row>
    <row r="132" spans="2:7" ht="15" customHeight="1">
      <c r="B132" s="51"/>
      <c r="C132" s="399" t="s">
        <v>829</v>
      </c>
      <c r="D132" s="399"/>
      <c r="E132" s="458"/>
      <c r="F132" s="459"/>
      <c r="G132" s="380"/>
    </row>
    <row r="133" spans="2:7" s="314" customFormat="1" ht="14.25" customHeight="1">
      <c r="B133" s="51"/>
      <c r="C133" s="460" t="s">
        <v>887</v>
      </c>
      <c r="D133" s="460"/>
      <c r="E133" s="461"/>
      <c r="F133" s="462">
        <v>407274.48</v>
      </c>
      <c r="G133" s="397">
        <v>407274.48</v>
      </c>
    </row>
    <row r="134" spans="2:7" ht="14.25" customHeight="1">
      <c r="B134" s="402" t="s">
        <v>487</v>
      </c>
      <c r="C134" s="463" t="s">
        <v>947</v>
      </c>
      <c r="D134" s="327" t="s">
        <v>824</v>
      </c>
      <c r="E134" s="388">
        <v>0.2864</v>
      </c>
      <c r="F134" s="376">
        <v>28640</v>
      </c>
      <c r="G134" s="370">
        <v>28640</v>
      </c>
    </row>
    <row r="135" spans="2:7" ht="14.25" customHeight="1">
      <c r="B135" s="402"/>
      <c r="C135" s="463" t="s">
        <v>948</v>
      </c>
      <c r="D135" s="327" t="s">
        <v>824</v>
      </c>
      <c r="E135" s="388">
        <v>0.06810000000000001</v>
      </c>
      <c r="F135" s="376">
        <v>34050</v>
      </c>
      <c r="G135" s="375">
        <v>34050</v>
      </c>
    </row>
    <row r="136" spans="2:7" ht="14.25" customHeight="1">
      <c r="B136" s="402"/>
      <c r="C136" s="405" t="s">
        <v>829</v>
      </c>
      <c r="D136" s="405"/>
      <c r="E136" s="400"/>
      <c r="F136" s="401"/>
      <c r="G136" s="397"/>
    </row>
    <row r="137" spans="2:7" ht="14.25" customHeight="1">
      <c r="B137" s="51" t="s">
        <v>949</v>
      </c>
      <c r="C137" s="403" t="s">
        <v>950</v>
      </c>
      <c r="D137" s="406" t="s">
        <v>833</v>
      </c>
      <c r="E137" s="386">
        <v>0.23340000000000002</v>
      </c>
      <c r="F137" s="376">
        <v>140040</v>
      </c>
      <c r="G137" s="370">
        <v>140040</v>
      </c>
    </row>
    <row r="138" spans="2:7" ht="12" customHeight="1">
      <c r="B138" s="51"/>
      <c r="C138" s="405" t="s">
        <v>829</v>
      </c>
      <c r="D138" s="405"/>
      <c r="E138" s="400"/>
      <c r="F138" s="401"/>
      <c r="G138" s="397"/>
    </row>
    <row r="139" spans="2:7" ht="5.25" customHeight="1">
      <c r="B139" s="51" t="s">
        <v>669</v>
      </c>
      <c r="C139" s="403"/>
      <c r="D139" s="406"/>
      <c r="E139" s="386"/>
      <c r="F139" s="376"/>
      <c r="G139" s="370"/>
    </row>
    <row r="140" spans="2:7" ht="14.25" customHeight="1">
      <c r="B140" s="51"/>
      <c r="C140" s="403" t="s">
        <v>951</v>
      </c>
      <c r="D140" s="403" t="s">
        <v>824</v>
      </c>
      <c r="E140" s="388">
        <v>0.1704</v>
      </c>
      <c r="F140" s="376">
        <v>17040</v>
      </c>
      <c r="G140" s="375">
        <v>17040</v>
      </c>
    </row>
    <row r="141" spans="2:7" ht="14.25" customHeight="1">
      <c r="B141" s="51"/>
      <c r="C141" s="403" t="s">
        <v>952</v>
      </c>
      <c r="D141" s="403" t="s">
        <v>824</v>
      </c>
      <c r="E141" s="388">
        <v>0.8409000000000001</v>
      </c>
      <c r="F141" s="376">
        <v>252363.66</v>
      </c>
      <c r="G141" s="375">
        <v>252363.66</v>
      </c>
    </row>
    <row r="142" spans="2:7" ht="14.25" customHeight="1">
      <c r="B142" s="51"/>
      <c r="C142" s="403" t="s">
        <v>953</v>
      </c>
      <c r="D142" s="403" t="s">
        <v>833</v>
      </c>
      <c r="E142" s="388">
        <v>0.9074000000000001</v>
      </c>
      <c r="F142" s="376">
        <v>272313.66</v>
      </c>
      <c r="G142" s="375">
        <v>272313.66</v>
      </c>
    </row>
    <row r="143" spans="2:7" ht="15" customHeight="1">
      <c r="B143" s="51"/>
      <c r="C143" s="403" t="s">
        <v>954</v>
      </c>
      <c r="D143" s="403" t="s">
        <v>883</v>
      </c>
      <c r="E143" s="388">
        <v>0.544</v>
      </c>
      <c r="F143" s="376"/>
      <c r="G143" s="375"/>
    </row>
    <row r="144" spans="2:7" ht="14.25" customHeight="1">
      <c r="B144" s="51"/>
      <c r="C144" s="403" t="s">
        <v>955</v>
      </c>
      <c r="D144" s="403" t="s">
        <v>833</v>
      </c>
      <c r="E144" s="388">
        <v>0.0506</v>
      </c>
      <c r="F144" s="376">
        <v>15243.68</v>
      </c>
      <c r="G144" s="375">
        <v>15243.68</v>
      </c>
    </row>
    <row r="145" spans="2:7" ht="14.25" customHeight="1">
      <c r="B145" s="51"/>
      <c r="C145" s="403" t="s">
        <v>956</v>
      </c>
      <c r="D145" s="403" t="s">
        <v>833</v>
      </c>
      <c r="E145" s="388">
        <v>0.26580000000000004</v>
      </c>
      <c r="F145" s="376">
        <v>132900</v>
      </c>
      <c r="G145" s="375">
        <v>132900</v>
      </c>
    </row>
    <row r="146" spans="2:7" ht="14.25" customHeight="1">
      <c r="B146" s="51"/>
      <c r="C146" s="403" t="s">
        <v>957</v>
      </c>
      <c r="D146" s="403" t="s">
        <v>824</v>
      </c>
      <c r="E146" s="388">
        <v>0.13</v>
      </c>
      <c r="F146" s="376">
        <v>67076.7</v>
      </c>
      <c r="G146" s="375">
        <v>67076.7</v>
      </c>
    </row>
    <row r="147" spans="2:7" ht="14.25" customHeight="1">
      <c r="B147" s="51"/>
      <c r="C147" s="405" t="s">
        <v>829</v>
      </c>
      <c r="D147" s="405"/>
      <c r="E147" s="400"/>
      <c r="F147" s="401"/>
      <c r="G147" s="397"/>
    </row>
    <row r="148" spans="2:7" ht="14.25" customHeight="1">
      <c r="B148" s="402" t="s">
        <v>958</v>
      </c>
      <c r="C148" s="403" t="s">
        <v>959</v>
      </c>
      <c r="D148" s="403" t="s">
        <v>824</v>
      </c>
      <c r="E148" s="388">
        <v>0.14020000000000002</v>
      </c>
      <c r="F148" s="376">
        <v>70100</v>
      </c>
      <c r="G148" s="375">
        <v>70100</v>
      </c>
    </row>
    <row r="149" spans="2:7" ht="15" customHeight="1">
      <c r="B149" s="402"/>
      <c r="C149" s="403" t="s">
        <v>960</v>
      </c>
      <c r="D149" s="403" t="s">
        <v>883</v>
      </c>
      <c r="E149" s="388">
        <v>0.3025</v>
      </c>
      <c r="F149" s="376"/>
      <c r="G149" s="375"/>
    </row>
    <row r="150" spans="2:7" ht="14.25" customHeight="1">
      <c r="B150" s="402"/>
      <c r="C150" s="399" t="s">
        <v>829</v>
      </c>
      <c r="D150" s="399"/>
      <c r="E150" s="400"/>
      <c r="F150" s="401"/>
      <c r="G150" s="397"/>
    </row>
    <row r="151" spans="2:7" ht="15.75" customHeight="1">
      <c r="B151" s="51" t="s">
        <v>530</v>
      </c>
      <c r="C151" s="391" t="s">
        <v>961</v>
      </c>
      <c r="D151" s="392" t="s">
        <v>824</v>
      </c>
      <c r="E151" s="393">
        <v>0.06520000000000001</v>
      </c>
      <c r="F151" s="376">
        <v>146760</v>
      </c>
      <c r="G151" s="432">
        <v>146760</v>
      </c>
    </row>
    <row r="152" spans="2:7" ht="12.75" customHeight="1">
      <c r="B152" s="51"/>
      <c r="C152" s="384">
        <v>219</v>
      </c>
      <c r="D152" s="385" t="s">
        <v>824</v>
      </c>
      <c r="E152" s="373">
        <v>0.641</v>
      </c>
      <c r="F152" s="376">
        <v>384600</v>
      </c>
      <c r="G152" s="435">
        <v>384600</v>
      </c>
    </row>
    <row r="153" spans="2:7" ht="12.75" customHeight="1">
      <c r="B153" s="51"/>
      <c r="C153" s="384" t="s">
        <v>962</v>
      </c>
      <c r="D153" s="385" t="s">
        <v>833</v>
      </c>
      <c r="E153" s="373">
        <v>0.2131</v>
      </c>
      <c r="F153" s="464">
        <v>106550</v>
      </c>
      <c r="G153" s="435">
        <v>106550</v>
      </c>
    </row>
    <row r="154" spans="2:7" ht="15.75" customHeight="1">
      <c r="B154" s="51"/>
      <c r="C154" s="384" t="s">
        <v>963</v>
      </c>
      <c r="D154" s="385" t="s">
        <v>824</v>
      </c>
      <c r="E154" s="373">
        <v>0.098</v>
      </c>
      <c r="F154" s="376">
        <v>19600</v>
      </c>
      <c r="G154" s="435">
        <v>19600</v>
      </c>
    </row>
    <row r="155" spans="2:7" ht="15.75" customHeight="1">
      <c r="B155" s="51"/>
      <c r="C155" s="384" t="s">
        <v>964</v>
      </c>
      <c r="D155" s="385" t="s">
        <v>824</v>
      </c>
      <c r="E155" s="373">
        <v>0.1125</v>
      </c>
      <c r="F155" s="376">
        <v>9890.8</v>
      </c>
      <c r="G155" s="435">
        <v>9890.8</v>
      </c>
    </row>
    <row r="156" spans="2:7" ht="14.25" customHeight="1">
      <c r="B156" s="51"/>
      <c r="C156" s="384" t="s">
        <v>965</v>
      </c>
      <c r="D156" s="385" t="s">
        <v>824</v>
      </c>
      <c r="E156" s="373">
        <v>0.020200000000000003</v>
      </c>
      <c r="F156" s="376">
        <v>3446.28</v>
      </c>
      <c r="G156" s="435">
        <v>3446.28</v>
      </c>
    </row>
    <row r="157" spans="2:7" ht="17.25" customHeight="1">
      <c r="B157" s="51"/>
      <c r="C157" s="384" t="s">
        <v>966</v>
      </c>
      <c r="D157" s="385" t="s">
        <v>824</v>
      </c>
      <c r="E157" s="373">
        <v>0.019100000000000002</v>
      </c>
      <c r="F157" s="96">
        <v>20104.54</v>
      </c>
      <c r="G157" s="450">
        <v>20104.54</v>
      </c>
    </row>
    <row r="158" spans="2:7" ht="17.25" customHeight="1">
      <c r="B158" s="51"/>
      <c r="C158" s="384" t="s">
        <v>967</v>
      </c>
      <c r="D158" s="385" t="s">
        <v>824</v>
      </c>
      <c r="E158" s="373">
        <v>0.0752</v>
      </c>
      <c r="F158" s="96"/>
      <c r="G158" s="450"/>
    </row>
    <row r="159" spans="2:7" ht="18" customHeight="1">
      <c r="B159" s="51"/>
      <c r="C159" s="384" t="s">
        <v>968</v>
      </c>
      <c r="D159" s="385" t="s">
        <v>824</v>
      </c>
      <c r="E159" s="373">
        <v>0.08700000000000001</v>
      </c>
      <c r="F159" s="376">
        <v>18709.16</v>
      </c>
      <c r="G159" s="435">
        <v>18709.16</v>
      </c>
    </row>
    <row r="160" spans="2:7" s="407" customFormat="1" ht="18" customHeight="1">
      <c r="B160" s="408" t="s">
        <v>97</v>
      </c>
      <c r="C160" s="408"/>
      <c r="D160" s="408"/>
      <c r="E160" s="465">
        <f>SUM(E111:E159)+E109</f>
        <v>13.754900000000001</v>
      </c>
      <c r="F160" s="410">
        <f>SUM(F111:F159)+F109</f>
        <v>8645577.73</v>
      </c>
      <c r="G160" s="411">
        <f>SUM(G111:G159)+G109</f>
        <v>8553194.6</v>
      </c>
    </row>
    <row r="161" spans="2:7" s="314" customFormat="1" ht="18" customHeight="1">
      <c r="B161" s="183" t="s">
        <v>98</v>
      </c>
      <c r="C161" s="183"/>
      <c r="D161" s="183"/>
      <c r="E161" s="412">
        <v>13.7549</v>
      </c>
      <c r="F161" s="413">
        <v>8645577.73</v>
      </c>
      <c r="G161" s="414">
        <v>8553194.6</v>
      </c>
    </row>
    <row r="162" spans="2:7" ht="18.75" customHeight="1">
      <c r="B162" s="51" t="s">
        <v>530</v>
      </c>
      <c r="C162" s="384" t="s">
        <v>969</v>
      </c>
      <c r="D162" s="385" t="s">
        <v>824</v>
      </c>
      <c r="E162" s="373">
        <v>0.0079</v>
      </c>
      <c r="F162" s="376">
        <v>2894.4</v>
      </c>
      <c r="G162" s="435">
        <v>2894.4</v>
      </c>
    </row>
    <row r="163" spans="2:7" ht="15" customHeight="1">
      <c r="B163" s="51"/>
      <c r="C163" s="384" t="s">
        <v>970</v>
      </c>
      <c r="D163" s="385" t="s">
        <v>824</v>
      </c>
      <c r="E163" s="373">
        <v>0.0309</v>
      </c>
      <c r="F163" s="376">
        <v>12868.69</v>
      </c>
      <c r="G163" s="435">
        <v>12868.69</v>
      </c>
    </row>
    <row r="164" spans="2:7" ht="18.75" customHeight="1">
      <c r="B164" s="51"/>
      <c r="C164" s="377" t="s">
        <v>829</v>
      </c>
      <c r="D164" s="377"/>
      <c r="E164" s="373"/>
      <c r="F164" s="376"/>
      <c r="G164" s="466"/>
    </row>
    <row r="165" spans="2:7" s="314" customFormat="1" ht="14.25" customHeight="1">
      <c r="B165" s="51"/>
      <c r="C165" s="381" t="s">
        <v>971</v>
      </c>
      <c r="D165" s="381"/>
      <c r="E165" s="395"/>
      <c r="F165" s="401">
        <v>240561.06</v>
      </c>
      <c r="G165" s="451">
        <v>240561.06</v>
      </c>
    </row>
    <row r="166" spans="2:7" ht="14.25" customHeight="1">
      <c r="B166" s="383" t="s">
        <v>972</v>
      </c>
      <c r="C166" s="403" t="s">
        <v>973</v>
      </c>
      <c r="D166" s="327" t="s">
        <v>824</v>
      </c>
      <c r="E166" s="386">
        <v>0.30860000000000004</v>
      </c>
      <c r="F166" s="376">
        <v>154300</v>
      </c>
      <c r="G166" s="370">
        <v>154300</v>
      </c>
    </row>
    <row r="167" spans="2:7" ht="15" customHeight="1">
      <c r="B167" s="383"/>
      <c r="C167" s="403" t="s">
        <v>974</v>
      </c>
      <c r="D167" s="403" t="s">
        <v>883</v>
      </c>
      <c r="E167" s="388">
        <v>0.061900000000000004</v>
      </c>
      <c r="F167" s="376"/>
      <c r="G167" s="375"/>
    </row>
    <row r="168" spans="2:7" ht="14.25" customHeight="1">
      <c r="B168" s="383"/>
      <c r="C168" s="403" t="s">
        <v>975</v>
      </c>
      <c r="D168" s="403" t="s">
        <v>824</v>
      </c>
      <c r="E168" s="388">
        <v>0.0381</v>
      </c>
      <c r="F168" s="376">
        <v>19050</v>
      </c>
      <c r="G168" s="375">
        <v>19050</v>
      </c>
    </row>
    <row r="169" spans="2:11" s="436" customFormat="1" ht="14.25" customHeight="1">
      <c r="B169" s="383"/>
      <c r="C169" s="452" t="s">
        <v>829</v>
      </c>
      <c r="D169" s="452"/>
      <c r="E169" s="419"/>
      <c r="F169" s="453"/>
      <c r="G169" s="421"/>
      <c r="I169" s="454"/>
      <c r="J169" s="443"/>
      <c r="K169" s="443"/>
    </row>
    <row r="170" spans="2:11" ht="14.25" customHeight="1">
      <c r="B170" s="51" t="s">
        <v>976</v>
      </c>
      <c r="C170" s="391" t="s">
        <v>977</v>
      </c>
      <c r="D170" s="392" t="s">
        <v>824</v>
      </c>
      <c r="E170" s="386">
        <v>0.10690000000000001</v>
      </c>
      <c r="F170" s="467">
        <v>53450</v>
      </c>
      <c r="G170" s="370">
        <v>53450</v>
      </c>
      <c r="I170" s="357"/>
      <c r="J170" s="359"/>
      <c r="K170" s="359"/>
    </row>
    <row r="171" spans="2:7" ht="14.25" customHeight="1">
      <c r="B171" s="51"/>
      <c r="C171" s="384" t="s">
        <v>978</v>
      </c>
      <c r="D171" s="385" t="s">
        <v>824</v>
      </c>
      <c r="E171" s="404">
        <v>0.019700000000000002</v>
      </c>
      <c r="F171" s="217">
        <v>10125.52</v>
      </c>
      <c r="G171" s="394">
        <v>10125.52</v>
      </c>
    </row>
    <row r="172" spans="2:7" ht="14.25" customHeight="1">
      <c r="B172" s="51"/>
      <c r="C172" s="384" t="s">
        <v>979</v>
      </c>
      <c r="D172" s="385" t="s">
        <v>824</v>
      </c>
      <c r="E172" s="404">
        <v>0.041</v>
      </c>
      <c r="F172" s="217"/>
      <c r="G172" s="394"/>
    </row>
    <row r="173" spans="2:7" ht="14.25" customHeight="1">
      <c r="B173" s="51"/>
      <c r="C173" s="384" t="s">
        <v>980</v>
      </c>
      <c r="D173" s="385" t="s">
        <v>824</v>
      </c>
      <c r="E173" s="404">
        <v>0.0018000000000000002</v>
      </c>
      <c r="F173" s="217">
        <v>1948.64</v>
      </c>
      <c r="G173" s="394">
        <v>1948.64</v>
      </c>
    </row>
    <row r="174" spans="2:7" ht="14.25" customHeight="1">
      <c r="B174" s="51"/>
      <c r="C174" s="384" t="s">
        <v>981</v>
      </c>
      <c r="D174" s="385" t="s">
        <v>883</v>
      </c>
      <c r="E174" s="388">
        <v>0.011</v>
      </c>
      <c r="F174" s="468"/>
      <c r="G174" s="380"/>
    </row>
    <row r="175" spans="2:7" ht="14.25" customHeight="1">
      <c r="B175" s="51"/>
      <c r="C175" s="384" t="s">
        <v>982</v>
      </c>
      <c r="D175" s="385" t="s">
        <v>824</v>
      </c>
      <c r="E175" s="388">
        <v>0.0275</v>
      </c>
      <c r="F175" s="468">
        <v>23051.82</v>
      </c>
      <c r="G175" s="375">
        <v>23051.82</v>
      </c>
    </row>
    <row r="176" spans="2:7" ht="14.25" customHeight="1">
      <c r="B176" s="51"/>
      <c r="C176" s="384" t="s">
        <v>983</v>
      </c>
      <c r="D176" s="385" t="s">
        <v>883</v>
      </c>
      <c r="E176" s="388">
        <v>0.014100000000000001</v>
      </c>
      <c r="F176" s="389"/>
      <c r="G176" s="380"/>
    </row>
    <row r="177" spans="2:7" ht="14.25" customHeight="1">
      <c r="B177" s="51"/>
      <c r="C177" s="384" t="s">
        <v>984</v>
      </c>
      <c r="D177" s="385" t="s">
        <v>883</v>
      </c>
      <c r="E177" s="388">
        <v>0.0154</v>
      </c>
      <c r="F177" s="389"/>
      <c r="G177" s="380"/>
    </row>
    <row r="178" spans="2:7" ht="14.25" customHeight="1">
      <c r="B178" s="51"/>
      <c r="C178" s="384" t="s">
        <v>985</v>
      </c>
      <c r="D178" s="385" t="s">
        <v>883</v>
      </c>
      <c r="E178" s="388">
        <v>0.0211</v>
      </c>
      <c r="F178" s="389"/>
      <c r="G178" s="380"/>
    </row>
    <row r="179" spans="2:7" ht="15" customHeight="1">
      <c r="B179" s="51"/>
      <c r="C179" s="384" t="s">
        <v>986</v>
      </c>
      <c r="D179" s="385" t="s">
        <v>883</v>
      </c>
      <c r="E179" s="388">
        <v>0.012400000000000001</v>
      </c>
      <c r="F179" s="389"/>
      <c r="G179" s="380"/>
    </row>
    <row r="180" spans="2:7" ht="15" customHeight="1">
      <c r="B180" s="51"/>
      <c r="C180" s="384" t="s">
        <v>987</v>
      </c>
      <c r="D180" s="385" t="s">
        <v>824</v>
      </c>
      <c r="E180" s="388">
        <v>0.0344</v>
      </c>
      <c r="F180" s="389">
        <v>28571.83</v>
      </c>
      <c r="G180" s="375">
        <v>28571.83</v>
      </c>
    </row>
    <row r="181" spans="2:7" ht="15" customHeight="1">
      <c r="B181" s="51"/>
      <c r="C181" s="384" t="s">
        <v>988</v>
      </c>
      <c r="D181" s="385" t="s">
        <v>824</v>
      </c>
      <c r="E181" s="388">
        <v>0.015600000000000001</v>
      </c>
      <c r="F181" s="389">
        <v>8910.6</v>
      </c>
      <c r="G181" s="375">
        <v>8910.6</v>
      </c>
    </row>
    <row r="182" spans="2:7" ht="15" customHeight="1">
      <c r="B182" s="51"/>
      <c r="C182" s="377" t="s">
        <v>829</v>
      </c>
      <c r="D182" s="377"/>
      <c r="E182" s="388"/>
      <c r="F182" s="389"/>
      <c r="G182" s="380"/>
    </row>
    <row r="183" spans="2:7" ht="12" customHeight="1">
      <c r="B183" s="51"/>
      <c r="C183" s="460" t="s">
        <v>989</v>
      </c>
      <c r="D183" s="460"/>
      <c r="E183" s="400"/>
      <c r="F183" s="396">
        <v>384493.64</v>
      </c>
      <c r="G183" s="375">
        <v>384493.64</v>
      </c>
    </row>
    <row r="184" spans="2:7" ht="15.75" customHeight="1">
      <c r="B184" s="469" t="s">
        <v>990</v>
      </c>
      <c r="C184" s="384" t="s">
        <v>991</v>
      </c>
      <c r="D184" s="327" t="s">
        <v>992</v>
      </c>
      <c r="E184" s="388">
        <v>0.0233</v>
      </c>
      <c r="F184" s="376">
        <v>1631</v>
      </c>
      <c r="G184" s="370">
        <v>1631</v>
      </c>
    </row>
    <row r="185" spans="2:7" ht="14.25" customHeight="1">
      <c r="B185" s="469"/>
      <c r="C185" s="384" t="s">
        <v>993</v>
      </c>
      <c r="D185" s="327" t="s">
        <v>833</v>
      </c>
      <c r="E185" s="388">
        <v>0.001</v>
      </c>
      <c r="F185" s="376">
        <v>1367.22</v>
      </c>
      <c r="G185" s="375">
        <v>1367.22</v>
      </c>
    </row>
    <row r="186" spans="2:7" ht="15.75" customHeight="1">
      <c r="B186" s="469"/>
      <c r="C186" s="384" t="s">
        <v>994</v>
      </c>
      <c r="D186" s="327" t="s">
        <v>833</v>
      </c>
      <c r="E186" s="388">
        <v>0.0117</v>
      </c>
      <c r="F186" s="376">
        <v>4620.27</v>
      </c>
      <c r="G186" s="375">
        <v>4620.27</v>
      </c>
    </row>
    <row r="187" spans="2:7" ht="12.75" customHeight="1">
      <c r="B187" s="469"/>
      <c r="C187" s="384" t="s">
        <v>995</v>
      </c>
      <c r="D187" s="327" t="s">
        <v>824</v>
      </c>
      <c r="E187" s="388">
        <v>0.015700000000000002</v>
      </c>
      <c r="F187" s="376">
        <v>5805.51</v>
      </c>
      <c r="G187" s="375">
        <v>5805.51</v>
      </c>
    </row>
    <row r="188" spans="2:7" ht="16.5" customHeight="1">
      <c r="B188" s="469"/>
      <c r="C188" s="384" t="s">
        <v>996</v>
      </c>
      <c r="D188" s="327" t="s">
        <v>833</v>
      </c>
      <c r="E188" s="388">
        <v>0.0067</v>
      </c>
      <c r="F188" s="96">
        <v>8090.63</v>
      </c>
      <c r="G188" s="394">
        <v>8090.63</v>
      </c>
    </row>
    <row r="189" spans="2:7" ht="16.5" customHeight="1">
      <c r="B189" s="469"/>
      <c r="C189" s="384" t="s">
        <v>997</v>
      </c>
      <c r="D189" s="327" t="s">
        <v>824</v>
      </c>
      <c r="E189" s="388">
        <v>0.0091</v>
      </c>
      <c r="F189" s="96"/>
      <c r="G189" s="394"/>
    </row>
    <row r="190" spans="2:7" ht="16.5" customHeight="1">
      <c r="B190" s="469"/>
      <c r="C190" s="384" t="s">
        <v>998</v>
      </c>
      <c r="D190" s="327" t="s">
        <v>833</v>
      </c>
      <c r="E190" s="388">
        <v>0.0161</v>
      </c>
      <c r="F190" s="96">
        <v>10001.26</v>
      </c>
      <c r="G190" s="394">
        <v>10001.26</v>
      </c>
    </row>
    <row r="191" spans="2:10" ht="17.25" customHeight="1">
      <c r="B191" s="469"/>
      <c r="C191" s="384" t="s">
        <v>999</v>
      </c>
      <c r="D191" s="327" t="s">
        <v>833</v>
      </c>
      <c r="E191" s="388">
        <v>0.024300000000000002</v>
      </c>
      <c r="F191" s="96"/>
      <c r="G191" s="394"/>
      <c r="I191" s="359"/>
      <c r="J191" s="357"/>
    </row>
    <row r="192" spans="2:10" ht="16.5" customHeight="1">
      <c r="B192" s="469"/>
      <c r="C192" s="384" t="s">
        <v>1000</v>
      </c>
      <c r="D192" s="327" t="s">
        <v>883</v>
      </c>
      <c r="E192" s="388">
        <v>0.0151</v>
      </c>
      <c r="F192" s="376">
        <v>1057</v>
      </c>
      <c r="G192" s="375">
        <v>1057</v>
      </c>
      <c r="I192" s="359"/>
      <c r="J192" s="357"/>
    </row>
    <row r="193" spans="2:10" ht="16.5" customHeight="1">
      <c r="B193" s="469"/>
      <c r="C193" s="384" t="s">
        <v>1001</v>
      </c>
      <c r="D193" s="327" t="s">
        <v>824</v>
      </c>
      <c r="E193" s="388">
        <v>0.073</v>
      </c>
      <c r="F193" s="376">
        <v>2190</v>
      </c>
      <c r="G193" s="375">
        <v>2190</v>
      </c>
      <c r="I193" s="359"/>
      <c r="J193" s="357"/>
    </row>
    <row r="194" spans="2:10" ht="16.5" customHeight="1">
      <c r="B194" s="469"/>
      <c r="C194" s="384" t="s">
        <v>1002</v>
      </c>
      <c r="D194" s="327" t="s">
        <v>824</v>
      </c>
      <c r="E194" s="388">
        <v>0.0074</v>
      </c>
      <c r="F194" s="376">
        <v>3260.16</v>
      </c>
      <c r="G194" s="375">
        <v>3260.16</v>
      </c>
      <c r="I194" s="359"/>
      <c r="J194" s="357"/>
    </row>
    <row r="195" spans="2:10" ht="15.75" customHeight="1">
      <c r="B195" s="469"/>
      <c r="C195" s="384" t="s">
        <v>1003</v>
      </c>
      <c r="D195" s="327" t="s">
        <v>824</v>
      </c>
      <c r="E195" s="388">
        <v>0.0034000000000000002</v>
      </c>
      <c r="F195" s="96">
        <v>2380.92</v>
      </c>
      <c r="G195" s="102">
        <v>2380.92</v>
      </c>
      <c r="I195" s="359"/>
      <c r="J195" s="357"/>
    </row>
    <row r="196" spans="2:10" ht="16.5" customHeight="1">
      <c r="B196" s="469"/>
      <c r="C196" s="384" t="s">
        <v>1004</v>
      </c>
      <c r="D196" s="327" t="s">
        <v>833</v>
      </c>
      <c r="E196" s="388">
        <v>0.001</v>
      </c>
      <c r="F196" s="96"/>
      <c r="G196" s="102"/>
      <c r="I196" s="359"/>
      <c r="J196" s="357"/>
    </row>
    <row r="197" spans="2:10" s="314" customFormat="1" ht="15" customHeight="1">
      <c r="B197" s="469"/>
      <c r="C197" s="384" t="s">
        <v>1005</v>
      </c>
      <c r="D197" s="327" t="s">
        <v>833</v>
      </c>
      <c r="E197" s="388">
        <v>0.010700000000000001</v>
      </c>
      <c r="F197" s="376">
        <v>9727.68</v>
      </c>
      <c r="G197" s="375">
        <v>9727.68</v>
      </c>
      <c r="I197" s="470"/>
      <c r="J197" s="471"/>
    </row>
    <row r="198" spans="2:10" ht="17.25" customHeight="1">
      <c r="B198" s="469"/>
      <c r="C198" s="384" t="s">
        <v>1006</v>
      </c>
      <c r="D198" s="327" t="s">
        <v>824</v>
      </c>
      <c r="E198" s="388">
        <v>0.0035</v>
      </c>
      <c r="F198" s="376">
        <v>2086.82</v>
      </c>
      <c r="G198" s="375">
        <v>2086.82</v>
      </c>
      <c r="I198" s="359"/>
      <c r="J198" s="357"/>
    </row>
    <row r="199" spans="2:7" ht="15.75" customHeight="1">
      <c r="B199" s="469"/>
      <c r="C199" s="384" t="s">
        <v>1007</v>
      </c>
      <c r="D199" s="327" t="s">
        <v>833</v>
      </c>
      <c r="E199" s="388">
        <v>0.015600000000000001</v>
      </c>
      <c r="F199" s="376">
        <v>5766.9</v>
      </c>
      <c r="G199" s="375">
        <v>5766.9</v>
      </c>
    </row>
    <row r="200" spans="2:7" ht="16.5" customHeight="1">
      <c r="B200" s="469"/>
      <c r="C200" s="384" t="s">
        <v>1008</v>
      </c>
      <c r="D200" s="327" t="s">
        <v>824</v>
      </c>
      <c r="E200" s="388">
        <v>0.0016</v>
      </c>
      <c r="F200" s="376">
        <v>440</v>
      </c>
      <c r="G200" s="375">
        <v>440</v>
      </c>
    </row>
    <row r="201" spans="2:7" ht="15.75" customHeight="1">
      <c r="B201" s="469"/>
      <c r="C201" s="384" t="s">
        <v>1009</v>
      </c>
      <c r="D201" s="327" t="s">
        <v>824</v>
      </c>
      <c r="E201" s="388">
        <v>0.0022</v>
      </c>
      <c r="F201" s="376">
        <v>1320</v>
      </c>
      <c r="G201" s="426">
        <v>1320</v>
      </c>
    </row>
    <row r="202" spans="2:7" ht="15" customHeight="1">
      <c r="B202" s="469"/>
      <c r="C202" s="384" t="s">
        <v>1010</v>
      </c>
      <c r="D202" s="327" t="s">
        <v>824</v>
      </c>
      <c r="E202" s="388">
        <v>0.0167</v>
      </c>
      <c r="F202" s="376">
        <v>5053.58</v>
      </c>
      <c r="G202" s="426">
        <v>5053.58</v>
      </c>
    </row>
    <row r="203" spans="2:7" ht="15.75" customHeight="1">
      <c r="B203" s="469"/>
      <c r="C203" s="384" t="s">
        <v>1011</v>
      </c>
      <c r="D203" s="327" t="s">
        <v>833</v>
      </c>
      <c r="E203" s="388">
        <v>0.0179</v>
      </c>
      <c r="F203" s="376">
        <v>10740</v>
      </c>
      <c r="G203" s="426">
        <v>10740</v>
      </c>
    </row>
    <row r="204" spans="2:7" ht="13.5" customHeight="1">
      <c r="B204" s="469"/>
      <c r="C204" s="384" t="s">
        <v>1012</v>
      </c>
      <c r="D204" s="327" t="s">
        <v>824</v>
      </c>
      <c r="E204" s="388">
        <v>0.0071</v>
      </c>
      <c r="F204" s="376">
        <v>4260</v>
      </c>
      <c r="G204" s="426">
        <v>4260</v>
      </c>
    </row>
    <row r="205" spans="2:7" ht="15" customHeight="1">
      <c r="B205" s="469"/>
      <c r="C205" s="384" t="s">
        <v>1013</v>
      </c>
      <c r="D205" s="327" t="s">
        <v>883</v>
      </c>
      <c r="E205" s="388">
        <v>0.008400000000000001</v>
      </c>
      <c r="F205" s="376"/>
      <c r="G205" s="426"/>
    </row>
    <row r="206" spans="2:7" ht="14.25" customHeight="1">
      <c r="B206" s="469"/>
      <c r="C206" s="384" t="s">
        <v>1014</v>
      </c>
      <c r="D206" s="327" t="s">
        <v>883</v>
      </c>
      <c r="E206" s="388">
        <v>0.049600000000000005</v>
      </c>
      <c r="F206" s="376"/>
      <c r="G206" s="426"/>
    </row>
    <row r="207" spans="2:7" ht="12" customHeight="1">
      <c r="B207" s="469"/>
      <c r="C207" s="384" t="s">
        <v>1015</v>
      </c>
      <c r="D207" s="327" t="s">
        <v>883</v>
      </c>
      <c r="E207" s="388">
        <v>0.0008</v>
      </c>
      <c r="F207" s="376"/>
      <c r="G207" s="426"/>
    </row>
    <row r="208" spans="2:7" ht="12.75" customHeight="1">
      <c r="B208" s="469"/>
      <c r="C208" s="384" t="s">
        <v>1016</v>
      </c>
      <c r="D208" s="327" t="s">
        <v>883</v>
      </c>
      <c r="E208" s="388">
        <v>0.0044</v>
      </c>
      <c r="F208" s="376"/>
      <c r="G208" s="426"/>
    </row>
    <row r="209" spans="2:7" ht="14.25" customHeight="1">
      <c r="B209" s="469"/>
      <c r="C209" s="399" t="s">
        <v>829</v>
      </c>
      <c r="D209" s="399"/>
      <c r="E209" s="388"/>
      <c r="F209" s="376"/>
      <c r="G209" s="426"/>
    </row>
    <row r="210" spans="2:7" s="314" customFormat="1" ht="17.25" customHeight="1">
      <c r="B210" s="469"/>
      <c r="C210" s="384" t="s">
        <v>1017</v>
      </c>
      <c r="D210" s="384"/>
      <c r="E210" s="455"/>
      <c r="F210" s="376">
        <v>72847.44</v>
      </c>
      <c r="G210" s="421">
        <v>72847.44</v>
      </c>
    </row>
    <row r="211" spans="2:7" s="407" customFormat="1" ht="17.25" customHeight="1">
      <c r="B211" s="408" t="s">
        <v>97</v>
      </c>
      <c r="C211" s="408"/>
      <c r="D211" s="408"/>
      <c r="E211" s="472">
        <f>SUM(E162:E210)+E160</f>
        <v>14.8695</v>
      </c>
      <c r="F211" s="410">
        <f>SUM(F162:F210)+F160</f>
        <v>9738450.32</v>
      </c>
      <c r="G211" s="473">
        <f>SUM(G162:G210)+G160</f>
        <v>9646067.19</v>
      </c>
    </row>
    <row r="212" spans="2:7" s="314" customFormat="1" ht="17.25" customHeight="1">
      <c r="B212" s="183" t="s">
        <v>98</v>
      </c>
      <c r="C212" s="183"/>
      <c r="D212" s="183"/>
      <c r="E212" s="474">
        <v>14.8695</v>
      </c>
      <c r="F212" s="413">
        <v>9738450.32</v>
      </c>
      <c r="G212" s="449">
        <v>9646067.19</v>
      </c>
    </row>
    <row r="213" spans="2:7" ht="14.25" customHeight="1">
      <c r="B213" s="475" t="s">
        <v>1018</v>
      </c>
      <c r="C213" s="384" t="s">
        <v>1019</v>
      </c>
      <c r="D213" s="327" t="s">
        <v>824</v>
      </c>
      <c r="E213" s="388">
        <v>0.0555</v>
      </c>
      <c r="F213" s="376">
        <v>5550</v>
      </c>
      <c r="G213" s="375">
        <v>5550</v>
      </c>
    </row>
    <row r="214" spans="2:7" ht="14.25" customHeight="1">
      <c r="B214" s="475"/>
      <c r="C214" s="384" t="s">
        <v>1020</v>
      </c>
      <c r="D214" s="327" t="s">
        <v>824</v>
      </c>
      <c r="E214" s="388">
        <v>0.09280000000000001</v>
      </c>
      <c r="F214" s="376">
        <v>9280</v>
      </c>
      <c r="G214" s="375">
        <v>9280</v>
      </c>
    </row>
    <row r="215" spans="2:7" ht="14.25" customHeight="1">
      <c r="B215" s="475"/>
      <c r="C215" s="384" t="s">
        <v>1021</v>
      </c>
      <c r="D215" s="327" t="s">
        <v>883</v>
      </c>
      <c r="E215" s="388">
        <v>0.01</v>
      </c>
      <c r="F215" s="376"/>
      <c r="G215" s="375"/>
    </row>
    <row r="216" spans="2:7" ht="14.25" customHeight="1">
      <c r="B216" s="475"/>
      <c r="C216" s="384" t="s">
        <v>1022</v>
      </c>
      <c r="D216" s="327" t="s">
        <v>883</v>
      </c>
      <c r="E216" s="388">
        <v>0.006500000000000001</v>
      </c>
      <c r="F216" s="376"/>
      <c r="G216" s="375"/>
    </row>
    <row r="217" spans="2:7" ht="14.25" customHeight="1">
      <c r="B217" s="475"/>
      <c r="C217" s="399" t="s">
        <v>829</v>
      </c>
      <c r="D217" s="399"/>
      <c r="E217" s="388"/>
      <c r="F217" s="376"/>
      <c r="G217" s="375"/>
    </row>
    <row r="218" spans="2:7" s="314" customFormat="1" ht="12" customHeight="1">
      <c r="B218" s="475"/>
      <c r="C218" s="384" t="s">
        <v>1023</v>
      </c>
      <c r="D218" s="384"/>
      <c r="E218" s="388"/>
      <c r="F218" s="376">
        <v>319174</v>
      </c>
      <c r="G218" s="375">
        <v>319174</v>
      </c>
    </row>
    <row r="219" spans="2:11" s="417" customFormat="1" ht="12" customHeight="1">
      <c r="B219" s="475"/>
      <c r="C219" s="418" t="s">
        <v>887</v>
      </c>
      <c r="D219" s="418"/>
      <c r="E219" s="476"/>
      <c r="F219" s="453">
        <v>52341.17</v>
      </c>
      <c r="G219" s="421">
        <v>52341.17</v>
      </c>
      <c r="I219" s="422"/>
      <c r="J219" s="423"/>
      <c r="K219" s="423"/>
    </row>
    <row r="220" spans="2:11" ht="14.25" customHeight="1">
      <c r="B220" s="67" t="s">
        <v>518</v>
      </c>
      <c r="C220" s="384" t="s">
        <v>1024</v>
      </c>
      <c r="D220" s="327" t="s">
        <v>824</v>
      </c>
      <c r="E220" s="386">
        <v>0.5138</v>
      </c>
      <c r="F220" s="376">
        <v>51380</v>
      </c>
      <c r="G220" s="370">
        <v>51380</v>
      </c>
      <c r="I220" s="357"/>
      <c r="J220" s="359"/>
      <c r="K220" s="359"/>
    </row>
    <row r="221" spans="2:7" ht="11.25" customHeight="1">
      <c r="B221" s="67"/>
      <c r="C221" s="384" t="s">
        <v>1025</v>
      </c>
      <c r="D221" s="327" t="s">
        <v>824</v>
      </c>
      <c r="E221" s="388">
        <v>0.0164</v>
      </c>
      <c r="F221" s="376">
        <v>3000</v>
      </c>
      <c r="G221" s="375">
        <v>3000</v>
      </c>
    </row>
    <row r="222" spans="2:7" ht="14.25" customHeight="1">
      <c r="B222" s="67"/>
      <c r="C222" s="384" t="s">
        <v>1026</v>
      </c>
      <c r="D222" s="327" t="s">
        <v>824</v>
      </c>
      <c r="E222" s="388">
        <v>0.07490000000000001</v>
      </c>
      <c r="F222" s="376">
        <v>17731.09</v>
      </c>
      <c r="G222" s="375">
        <v>17731.09</v>
      </c>
    </row>
    <row r="223" spans="2:7" ht="12" customHeight="1">
      <c r="B223" s="67"/>
      <c r="C223" s="399" t="s">
        <v>829</v>
      </c>
      <c r="D223" s="399"/>
      <c r="E223" s="388"/>
      <c r="F223" s="401"/>
      <c r="G223" s="397"/>
    </row>
    <row r="224" spans="2:7" ht="14.25" customHeight="1">
      <c r="B224" s="67" t="s">
        <v>1027</v>
      </c>
      <c r="C224" s="391">
        <v>74</v>
      </c>
      <c r="D224" s="392" t="s">
        <v>824</v>
      </c>
      <c r="E224" s="393">
        <v>0.9168000000000001</v>
      </c>
      <c r="F224" s="376">
        <v>458400</v>
      </c>
      <c r="G224" s="370">
        <v>458400</v>
      </c>
    </row>
    <row r="225" spans="2:7" ht="14.25" customHeight="1">
      <c r="B225" s="67"/>
      <c r="C225" s="384" t="s">
        <v>1028</v>
      </c>
      <c r="D225" s="385" t="s">
        <v>824</v>
      </c>
      <c r="E225" s="373">
        <v>0.3798</v>
      </c>
      <c r="F225" s="376">
        <v>37980</v>
      </c>
      <c r="G225" s="375">
        <v>37980</v>
      </c>
    </row>
    <row r="226" spans="2:7" ht="15" customHeight="1">
      <c r="B226" s="67"/>
      <c r="C226" s="477" t="s">
        <v>1029</v>
      </c>
      <c r="D226" s="385" t="s">
        <v>824</v>
      </c>
      <c r="E226" s="373">
        <v>0.0206</v>
      </c>
      <c r="F226" s="376">
        <v>15835.6</v>
      </c>
      <c r="G226" s="375">
        <v>15835.6</v>
      </c>
    </row>
    <row r="227" spans="2:7" ht="12" customHeight="1">
      <c r="B227" s="67"/>
      <c r="C227" s="384">
        <v>75</v>
      </c>
      <c r="D227" s="385" t="s">
        <v>824</v>
      </c>
      <c r="E227" s="373">
        <v>0.8191</v>
      </c>
      <c r="F227" s="376">
        <v>409550</v>
      </c>
      <c r="G227" s="375">
        <v>409550</v>
      </c>
    </row>
    <row r="228" spans="2:7" ht="12" customHeight="1">
      <c r="B228" s="67"/>
      <c r="C228" s="377" t="s">
        <v>829</v>
      </c>
      <c r="D228" s="377"/>
      <c r="E228" s="373"/>
      <c r="F228" s="376"/>
      <c r="G228" s="375"/>
    </row>
    <row r="229" spans="2:7" ht="12" customHeight="1">
      <c r="B229" s="67"/>
      <c r="C229" s="429" t="s">
        <v>1030</v>
      </c>
      <c r="D229" s="429"/>
      <c r="E229" s="373"/>
      <c r="F229" s="376">
        <v>85144.73</v>
      </c>
      <c r="G229" s="375">
        <v>85144.73</v>
      </c>
    </row>
    <row r="230" spans="2:7" ht="15" customHeight="1">
      <c r="B230" s="67"/>
      <c r="C230" s="460" t="s">
        <v>1030</v>
      </c>
      <c r="D230" s="460"/>
      <c r="E230" s="395"/>
      <c r="F230" s="401">
        <v>69593.62</v>
      </c>
      <c r="G230" s="397">
        <v>69593.62</v>
      </c>
    </row>
    <row r="231" spans="2:7" ht="18" customHeight="1">
      <c r="B231" s="67" t="s">
        <v>1031</v>
      </c>
      <c r="C231" s="384" t="s">
        <v>1032</v>
      </c>
      <c r="D231" s="327" t="s">
        <v>833</v>
      </c>
      <c r="E231" s="386">
        <v>0.188</v>
      </c>
      <c r="F231" s="376">
        <v>112800</v>
      </c>
      <c r="G231" s="370">
        <v>112800</v>
      </c>
    </row>
    <row r="232" spans="2:7" ht="14.25" customHeight="1">
      <c r="B232" s="67"/>
      <c r="C232" s="384" t="s">
        <v>1033</v>
      </c>
      <c r="D232" s="327" t="s">
        <v>824</v>
      </c>
      <c r="E232" s="388">
        <v>0.015300000000000001</v>
      </c>
      <c r="F232" s="376">
        <v>3798.24</v>
      </c>
      <c r="G232" s="375">
        <v>3798.24</v>
      </c>
    </row>
    <row r="233" spans="2:7" ht="14.25" customHeight="1">
      <c r="B233" s="67"/>
      <c r="C233" s="384" t="s">
        <v>1034</v>
      </c>
      <c r="D233" s="327" t="s">
        <v>824</v>
      </c>
      <c r="E233" s="388">
        <v>0.1635</v>
      </c>
      <c r="F233" s="376">
        <v>16350</v>
      </c>
      <c r="G233" s="375">
        <v>16350</v>
      </c>
    </row>
    <row r="234" spans="2:7" ht="14.25" customHeight="1">
      <c r="B234" s="67"/>
      <c r="C234" s="399" t="s">
        <v>829</v>
      </c>
      <c r="D234" s="399"/>
      <c r="E234" s="478"/>
      <c r="G234" s="380"/>
    </row>
    <row r="235" spans="2:7" s="314" customFormat="1" ht="24" customHeight="1">
      <c r="B235" s="67"/>
      <c r="C235" s="430" t="s">
        <v>1035</v>
      </c>
      <c r="D235" s="430"/>
      <c r="E235" s="431"/>
      <c r="F235" s="401">
        <v>559091.41</v>
      </c>
      <c r="G235" s="397">
        <v>559091.41</v>
      </c>
    </row>
    <row r="236" spans="2:7" ht="14.25" customHeight="1">
      <c r="B236" s="51" t="s">
        <v>1036</v>
      </c>
      <c r="C236" s="403" t="s">
        <v>1037</v>
      </c>
      <c r="D236" s="327" t="s">
        <v>824</v>
      </c>
      <c r="E236" s="386">
        <v>0.16190000000000002</v>
      </c>
      <c r="F236" s="376">
        <v>16190</v>
      </c>
      <c r="G236" s="370">
        <v>16190</v>
      </c>
    </row>
    <row r="237" spans="2:7" ht="15" customHeight="1">
      <c r="B237" s="51"/>
      <c r="C237" s="399" t="s">
        <v>829</v>
      </c>
      <c r="D237" s="399"/>
      <c r="E237" s="400"/>
      <c r="F237" s="401"/>
      <c r="G237" s="397"/>
    </row>
    <row r="238" spans="2:7" ht="14.25" customHeight="1">
      <c r="B238" s="29" t="s">
        <v>637</v>
      </c>
      <c r="C238" s="391" t="s">
        <v>1038</v>
      </c>
      <c r="D238" s="392" t="s">
        <v>824</v>
      </c>
      <c r="E238" s="393">
        <v>0.2083</v>
      </c>
      <c r="F238" s="376">
        <v>20830</v>
      </c>
      <c r="G238" s="370">
        <v>2210.15</v>
      </c>
    </row>
    <row r="239" spans="2:7" ht="15" customHeight="1">
      <c r="B239" s="29"/>
      <c r="C239" s="384" t="s">
        <v>1039</v>
      </c>
      <c r="D239" s="385" t="s">
        <v>824</v>
      </c>
      <c r="E239" s="373">
        <v>0.1879</v>
      </c>
      <c r="F239" s="376">
        <v>20387.15</v>
      </c>
      <c r="G239" s="375">
        <v>920.71</v>
      </c>
    </row>
    <row r="240" spans="2:7" ht="15" customHeight="1">
      <c r="B240" s="29"/>
      <c r="C240" s="384" t="s">
        <v>1040</v>
      </c>
      <c r="D240" s="385" t="s">
        <v>824</v>
      </c>
      <c r="E240" s="373">
        <v>0.016900000000000002</v>
      </c>
      <c r="F240" s="376">
        <v>3380</v>
      </c>
      <c r="G240" s="375">
        <v>3380</v>
      </c>
    </row>
    <row r="241" spans="2:7" ht="12.75" customHeight="1">
      <c r="B241" s="29"/>
      <c r="C241" s="384" t="s">
        <v>1041</v>
      </c>
      <c r="D241" s="385" t="s">
        <v>824</v>
      </c>
      <c r="E241" s="373">
        <v>0.0297</v>
      </c>
      <c r="F241" s="376">
        <v>2970</v>
      </c>
      <c r="G241" s="375">
        <v>315.13</v>
      </c>
    </row>
    <row r="242" spans="2:7" ht="12" customHeight="1">
      <c r="B242" s="29"/>
      <c r="C242" s="384" t="s">
        <v>1042</v>
      </c>
      <c r="D242" s="385" t="s">
        <v>824</v>
      </c>
      <c r="E242" s="373">
        <v>0.016900000000000002</v>
      </c>
      <c r="F242" s="376">
        <v>16090</v>
      </c>
      <c r="G242" s="375">
        <v>1707.2</v>
      </c>
    </row>
    <row r="243" spans="2:7" ht="15" customHeight="1">
      <c r="B243" s="29"/>
      <c r="C243" s="377" t="s">
        <v>829</v>
      </c>
      <c r="D243" s="377"/>
      <c r="E243" s="373"/>
      <c r="F243" s="376"/>
      <c r="G243" s="375"/>
    </row>
    <row r="244" spans="2:7" s="314" customFormat="1" ht="11.25" customHeight="1">
      <c r="B244" s="29"/>
      <c r="C244" s="429" t="s">
        <v>1043</v>
      </c>
      <c r="D244" s="429"/>
      <c r="E244" s="373"/>
      <c r="F244" s="376">
        <v>11475.9</v>
      </c>
      <c r="G244" s="375">
        <v>11475.9</v>
      </c>
    </row>
    <row r="245" spans="2:7" s="314" customFormat="1" ht="12.75" customHeight="1">
      <c r="B245" s="29"/>
      <c r="C245" s="381" t="s">
        <v>1044</v>
      </c>
      <c r="D245" s="381"/>
      <c r="E245" s="395"/>
      <c r="F245" s="389">
        <v>173238.35</v>
      </c>
      <c r="G245" s="397">
        <v>173238.35</v>
      </c>
    </row>
    <row r="246" spans="2:7" ht="13.5" customHeight="1">
      <c r="B246" s="479" t="s">
        <v>1045</v>
      </c>
      <c r="C246" s="371" t="s">
        <v>1046</v>
      </c>
      <c r="D246" s="480" t="s">
        <v>883</v>
      </c>
      <c r="E246" s="481">
        <v>4.2318</v>
      </c>
      <c r="F246" s="482"/>
      <c r="G246" s="370"/>
    </row>
    <row r="247" spans="2:7" ht="12" customHeight="1">
      <c r="B247" s="479"/>
      <c r="C247" s="483" t="s">
        <v>829</v>
      </c>
      <c r="D247" s="483"/>
      <c r="E247" s="431"/>
      <c r="F247" s="484"/>
      <c r="G247" s="397"/>
    </row>
    <row r="248" spans="2:7" ht="12" customHeight="1">
      <c r="B248" s="51" t="s">
        <v>1047</v>
      </c>
      <c r="C248" s="406" t="s">
        <v>1048</v>
      </c>
      <c r="D248" s="406" t="s">
        <v>824</v>
      </c>
      <c r="E248" s="386">
        <v>0.1486</v>
      </c>
      <c r="F248" s="376">
        <v>11800</v>
      </c>
      <c r="G248" s="432">
        <v>11888</v>
      </c>
    </row>
    <row r="249" spans="2:7" ht="12" customHeight="1">
      <c r="B249" s="51"/>
      <c r="C249" s="327" t="s">
        <v>1049</v>
      </c>
      <c r="D249" s="327" t="s">
        <v>824</v>
      </c>
      <c r="E249" s="388">
        <v>0.214</v>
      </c>
      <c r="F249" s="96">
        <v>15210</v>
      </c>
      <c r="G249" s="450">
        <v>15210</v>
      </c>
    </row>
    <row r="250" spans="2:7" ht="12" customHeight="1">
      <c r="B250" s="51"/>
      <c r="C250" s="327" t="s">
        <v>1050</v>
      </c>
      <c r="D250" s="327" t="s">
        <v>824</v>
      </c>
      <c r="E250" s="388">
        <v>0.02</v>
      </c>
      <c r="F250" s="96"/>
      <c r="G250" s="450"/>
    </row>
    <row r="251" spans="2:7" ht="12" customHeight="1">
      <c r="B251" s="51"/>
      <c r="C251" s="327" t="s">
        <v>1051</v>
      </c>
      <c r="D251" s="327" t="s">
        <v>824</v>
      </c>
      <c r="E251" s="388">
        <v>0.043300000000000005</v>
      </c>
      <c r="F251" s="376">
        <v>10825</v>
      </c>
      <c r="G251" s="435">
        <v>10825</v>
      </c>
    </row>
    <row r="252" spans="2:7" ht="12" customHeight="1">
      <c r="B252" s="51"/>
      <c r="C252" s="327" t="s">
        <v>1052</v>
      </c>
      <c r="D252" s="327" t="s">
        <v>824</v>
      </c>
      <c r="E252" s="388">
        <v>0.0644</v>
      </c>
      <c r="F252" s="376">
        <v>16100</v>
      </c>
      <c r="G252" s="435">
        <v>16100</v>
      </c>
    </row>
    <row r="253" spans="2:7" ht="12" customHeight="1">
      <c r="B253" s="51"/>
      <c r="C253" s="327" t="s">
        <v>1053</v>
      </c>
      <c r="D253" s="327" t="s">
        <v>824</v>
      </c>
      <c r="E253" s="388">
        <v>0.2828</v>
      </c>
      <c r="F253" s="376">
        <v>22624</v>
      </c>
      <c r="G253" s="435">
        <v>22624</v>
      </c>
    </row>
    <row r="254" spans="2:7" ht="12" customHeight="1">
      <c r="B254" s="51"/>
      <c r="C254" s="327" t="s">
        <v>1054</v>
      </c>
      <c r="D254" s="327" t="s">
        <v>824</v>
      </c>
      <c r="E254" s="388">
        <v>0.0008</v>
      </c>
      <c r="F254" s="96">
        <v>4536</v>
      </c>
      <c r="G254" s="450">
        <v>4536</v>
      </c>
    </row>
    <row r="255" spans="2:7" ht="12" customHeight="1">
      <c r="B255" s="51"/>
      <c r="C255" s="327" t="s">
        <v>1055</v>
      </c>
      <c r="D255" s="327" t="s">
        <v>824</v>
      </c>
      <c r="E255" s="388">
        <v>0.055900000000000005</v>
      </c>
      <c r="F255" s="96"/>
      <c r="G255" s="450"/>
    </row>
    <row r="256" spans="2:7" ht="12" customHeight="1">
      <c r="B256" s="51"/>
      <c r="C256" s="327" t="s">
        <v>1056</v>
      </c>
      <c r="D256" s="327" t="s">
        <v>824</v>
      </c>
      <c r="E256" s="388">
        <v>0.0463</v>
      </c>
      <c r="F256" s="376">
        <v>3704</v>
      </c>
      <c r="G256" s="435">
        <v>3704</v>
      </c>
    </row>
    <row r="257" spans="2:7" ht="12" customHeight="1">
      <c r="B257" s="51"/>
      <c r="C257" s="327" t="s">
        <v>1057</v>
      </c>
      <c r="D257" s="327" t="s">
        <v>824</v>
      </c>
      <c r="E257" s="388">
        <v>0.2182</v>
      </c>
      <c r="F257" s="376">
        <v>17456</v>
      </c>
      <c r="G257" s="435">
        <v>17456</v>
      </c>
    </row>
    <row r="258" spans="2:7" ht="12" customHeight="1">
      <c r="B258" s="51"/>
      <c r="C258" s="327" t="s">
        <v>1058</v>
      </c>
      <c r="D258" s="327" t="s">
        <v>824</v>
      </c>
      <c r="E258" s="388">
        <v>0.0736</v>
      </c>
      <c r="F258" s="376">
        <v>5888</v>
      </c>
      <c r="G258" s="435">
        <v>5888</v>
      </c>
    </row>
    <row r="259" spans="2:7" ht="12" customHeight="1">
      <c r="B259" s="51"/>
      <c r="C259" s="327" t="s">
        <v>1059</v>
      </c>
      <c r="D259" s="327" t="s">
        <v>824</v>
      </c>
      <c r="E259" s="388">
        <v>0.0392</v>
      </c>
      <c r="F259" s="376">
        <v>3136</v>
      </c>
      <c r="G259" s="435">
        <v>3136</v>
      </c>
    </row>
    <row r="260" spans="2:7" ht="12" customHeight="1">
      <c r="B260" s="51"/>
      <c r="C260" s="327" t="s">
        <v>1060</v>
      </c>
      <c r="D260" s="327" t="s">
        <v>824</v>
      </c>
      <c r="E260" s="388">
        <v>0.0064</v>
      </c>
      <c r="F260" s="376">
        <v>512</v>
      </c>
      <c r="G260" s="435">
        <v>512</v>
      </c>
    </row>
    <row r="261" spans="2:7" ht="12" customHeight="1">
      <c r="B261" s="51"/>
      <c r="C261" s="327" t="s">
        <v>1061</v>
      </c>
      <c r="D261" s="327" t="s">
        <v>824</v>
      </c>
      <c r="E261" s="388">
        <v>0.0782</v>
      </c>
      <c r="F261" s="376">
        <v>6256</v>
      </c>
      <c r="G261" s="435">
        <v>6256</v>
      </c>
    </row>
    <row r="262" spans="2:7" ht="12" customHeight="1">
      <c r="B262" s="51"/>
      <c r="C262" s="327" t="s">
        <v>1062</v>
      </c>
      <c r="D262" s="327" t="s">
        <v>824</v>
      </c>
      <c r="E262" s="388">
        <v>0.11620000000000001</v>
      </c>
      <c r="F262" s="376">
        <v>9296</v>
      </c>
      <c r="G262" s="435">
        <v>9296</v>
      </c>
    </row>
    <row r="263" spans="2:7" ht="12" customHeight="1">
      <c r="B263" s="51"/>
      <c r="C263" s="327" t="s">
        <v>1063</v>
      </c>
      <c r="D263" s="327" t="s">
        <v>824</v>
      </c>
      <c r="E263" s="388">
        <v>0.3005</v>
      </c>
      <c r="F263" s="376">
        <v>24040</v>
      </c>
      <c r="G263" s="435">
        <v>24040</v>
      </c>
    </row>
    <row r="264" spans="2:7" ht="12" customHeight="1">
      <c r="B264" s="51"/>
      <c r="C264" s="327" t="s">
        <v>1064</v>
      </c>
      <c r="D264" s="327" t="s">
        <v>824</v>
      </c>
      <c r="E264" s="388">
        <v>0.0164</v>
      </c>
      <c r="F264" s="376">
        <v>14754.28</v>
      </c>
      <c r="G264" s="435">
        <v>14754.28</v>
      </c>
    </row>
    <row r="265" spans="2:7" ht="12" customHeight="1">
      <c r="B265" s="51"/>
      <c r="C265" s="327" t="s">
        <v>1065</v>
      </c>
      <c r="D265" s="327" t="s">
        <v>833</v>
      </c>
      <c r="E265" s="388">
        <v>0.2609</v>
      </c>
      <c r="F265" s="376">
        <v>22095.75</v>
      </c>
      <c r="G265" s="435">
        <v>22095.75</v>
      </c>
    </row>
    <row r="266" spans="2:7" ht="12" customHeight="1">
      <c r="B266" s="51"/>
      <c r="C266" s="327" t="s">
        <v>1066</v>
      </c>
      <c r="D266" s="327" t="s">
        <v>824</v>
      </c>
      <c r="E266" s="388">
        <v>0.0049</v>
      </c>
      <c r="F266" s="376">
        <v>441</v>
      </c>
      <c r="G266" s="435">
        <v>441</v>
      </c>
    </row>
    <row r="267" spans="2:7" s="407" customFormat="1" ht="15" customHeight="1">
      <c r="B267" s="408" t="s">
        <v>97</v>
      </c>
      <c r="C267" s="408"/>
      <c r="D267" s="408"/>
      <c r="E267" s="465">
        <f>SUM(E213:E266)+E211</f>
        <v>24.9865</v>
      </c>
      <c r="F267" s="410">
        <f>SUM(F213:F266)+F211</f>
        <v>12418685.61</v>
      </c>
      <c r="G267" s="411">
        <f>SUM(G213:G266)+G211</f>
        <v>12271266.52</v>
      </c>
    </row>
    <row r="268" spans="2:7" s="314" customFormat="1" ht="18.75" customHeight="1">
      <c r="B268" s="183" t="s">
        <v>98</v>
      </c>
      <c r="C268" s="183"/>
      <c r="D268" s="183"/>
      <c r="E268" s="412">
        <v>24.9865</v>
      </c>
      <c r="F268" s="413">
        <v>12418685.61</v>
      </c>
      <c r="G268" s="370">
        <v>12271266.52</v>
      </c>
    </row>
    <row r="269" spans="2:7" ht="14.25" customHeight="1">
      <c r="B269" s="51" t="s">
        <v>1047</v>
      </c>
      <c r="C269" s="384" t="s">
        <v>1067</v>
      </c>
      <c r="D269" s="327" t="s">
        <v>824</v>
      </c>
      <c r="E269" s="388">
        <v>0.0112</v>
      </c>
      <c r="F269" s="96">
        <v>1056</v>
      </c>
      <c r="G269" s="485">
        <v>1056</v>
      </c>
    </row>
    <row r="270" spans="2:7" ht="15" customHeight="1">
      <c r="B270" s="51"/>
      <c r="C270" s="384" t="s">
        <v>1068</v>
      </c>
      <c r="D270" s="327" t="s">
        <v>824</v>
      </c>
      <c r="E270" s="388">
        <v>0.0018000000000000002</v>
      </c>
      <c r="F270" s="96"/>
      <c r="G270" s="485"/>
    </row>
    <row r="271" spans="2:7" ht="15" customHeight="1">
      <c r="B271" s="51"/>
      <c r="C271" s="384" t="s">
        <v>1069</v>
      </c>
      <c r="D271" s="327" t="s">
        <v>824</v>
      </c>
      <c r="E271" s="388">
        <v>0.0066</v>
      </c>
      <c r="F271" s="96"/>
      <c r="G271" s="485"/>
    </row>
    <row r="272" spans="2:7" ht="15" customHeight="1">
      <c r="B272" s="51"/>
      <c r="C272" s="384" t="s">
        <v>1070</v>
      </c>
      <c r="D272" s="327" t="s">
        <v>833</v>
      </c>
      <c r="E272" s="388">
        <v>0.0211</v>
      </c>
      <c r="F272" s="376">
        <v>1848.35</v>
      </c>
      <c r="G272" s="375">
        <v>1848.35</v>
      </c>
    </row>
    <row r="273" spans="2:7" ht="15" customHeight="1">
      <c r="B273" s="51"/>
      <c r="C273" s="384" t="s">
        <v>1071</v>
      </c>
      <c r="D273" s="327" t="s">
        <v>833</v>
      </c>
      <c r="E273" s="388">
        <v>0.1852</v>
      </c>
      <c r="F273" s="376">
        <v>15652.87</v>
      </c>
      <c r="G273" s="375">
        <v>15652.87</v>
      </c>
    </row>
    <row r="274" spans="2:7" ht="15" customHeight="1">
      <c r="B274" s="51"/>
      <c r="C274" s="384" t="s">
        <v>1072</v>
      </c>
      <c r="D274" s="327" t="s">
        <v>833</v>
      </c>
      <c r="E274" s="388">
        <v>0.0043</v>
      </c>
      <c r="F274" s="376">
        <v>495.2</v>
      </c>
      <c r="G274" s="375">
        <v>495.2</v>
      </c>
    </row>
    <row r="275" spans="2:7" ht="15" customHeight="1">
      <c r="B275" s="51"/>
      <c r="C275" s="384" t="s">
        <v>1073</v>
      </c>
      <c r="D275" s="327" t="s">
        <v>824</v>
      </c>
      <c r="E275" s="388">
        <v>0.07540000000000001</v>
      </c>
      <c r="F275" s="376">
        <v>6032</v>
      </c>
      <c r="G275" s="375">
        <v>6032</v>
      </c>
    </row>
    <row r="276" spans="2:7" ht="15" customHeight="1">
      <c r="B276" s="51"/>
      <c r="C276" s="384" t="s">
        <v>1074</v>
      </c>
      <c r="D276" s="327" t="s">
        <v>824</v>
      </c>
      <c r="E276" s="388">
        <v>0.0086</v>
      </c>
      <c r="F276" s="376">
        <v>688</v>
      </c>
      <c r="G276" s="375">
        <v>688</v>
      </c>
    </row>
    <row r="277" spans="2:7" ht="14.25" customHeight="1">
      <c r="B277" s="51"/>
      <c r="C277" s="384" t="s">
        <v>1075</v>
      </c>
      <c r="D277" s="327" t="s">
        <v>824</v>
      </c>
      <c r="E277" s="388">
        <v>0.0032</v>
      </c>
      <c r="F277" s="96">
        <v>558</v>
      </c>
      <c r="G277" s="394">
        <v>558</v>
      </c>
    </row>
    <row r="278" spans="2:7" ht="15" customHeight="1">
      <c r="B278" s="51"/>
      <c r="C278" s="384" t="s">
        <v>1076</v>
      </c>
      <c r="D278" s="327" t="s">
        <v>824</v>
      </c>
      <c r="E278" s="388">
        <v>0.003</v>
      </c>
      <c r="F278" s="96"/>
      <c r="G278" s="394"/>
    </row>
    <row r="279" spans="2:7" ht="14.25" customHeight="1">
      <c r="B279" s="51"/>
      <c r="C279" s="384" t="s">
        <v>1077</v>
      </c>
      <c r="D279" s="327" t="s">
        <v>824</v>
      </c>
      <c r="E279" s="388">
        <v>0.0103</v>
      </c>
      <c r="F279" s="96">
        <v>1088</v>
      </c>
      <c r="G279" s="394">
        <v>1088</v>
      </c>
    </row>
    <row r="280" spans="2:7" ht="15" customHeight="1">
      <c r="B280" s="51"/>
      <c r="C280" s="384" t="s">
        <v>1078</v>
      </c>
      <c r="D280" s="327" t="s">
        <v>824</v>
      </c>
      <c r="E280" s="388">
        <v>0.0033</v>
      </c>
      <c r="F280" s="96"/>
      <c r="G280" s="394"/>
    </row>
    <row r="281" spans="2:7" ht="14.25" customHeight="1">
      <c r="B281" s="51"/>
      <c r="C281" s="384" t="s">
        <v>1079</v>
      </c>
      <c r="D281" s="327" t="s">
        <v>824</v>
      </c>
      <c r="E281" s="388">
        <v>0.0103</v>
      </c>
      <c r="F281" s="96">
        <v>1744</v>
      </c>
      <c r="G281" s="394">
        <v>1744</v>
      </c>
    </row>
    <row r="282" spans="2:7" ht="15" customHeight="1">
      <c r="B282" s="51"/>
      <c r="C282" s="384" t="s">
        <v>1080</v>
      </c>
      <c r="D282" s="327" t="s">
        <v>824</v>
      </c>
      <c r="E282" s="388">
        <v>0.0115</v>
      </c>
      <c r="F282" s="96"/>
      <c r="G282" s="394"/>
    </row>
    <row r="283" spans="2:7" ht="15" customHeight="1">
      <c r="B283" s="51"/>
      <c r="C283" s="384" t="s">
        <v>1081</v>
      </c>
      <c r="D283" s="327" t="s">
        <v>824</v>
      </c>
      <c r="E283" s="388">
        <v>0.031100000000000003</v>
      </c>
      <c r="F283" s="376">
        <v>2488</v>
      </c>
      <c r="G283" s="375">
        <v>2488</v>
      </c>
    </row>
    <row r="284" spans="2:7" ht="15" customHeight="1">
      <c r="B284" s="51"/>
      <c r="C284" s="384" t="s">
        <v>1082</v>
      </c>
      <c r="D284" s="327" t="s">
        <v>824</v>
      </c>
      <c r="E284" s="388">
        <v>0.0056</v>
      </c>
      <c r="F284" s="376">
        <v>504</v>
      </c>
      <c r="G284" s="375">
        <v>504</v>
      </c>
    </row>
    <row r="285" spans="2:7" ht="15" customHeight="1">
      <c r="B285" s="51"/>
      <c r="C285" s="384" t="s">
        <v>1083</v>
      </c>
      <c r="D285" s="327" t="s">
        <v>824</v>
      </c>
      <c r="E285" s="388">
        <v>0.1081</v>
      </c>
      <c r="F285" s="376">
        <v>9526.19</v>
      </c>
      <c r="G285" s="375">
        <v>9526.19</v>
      </c>
    </row>
    <row r="286" spans="2:7" ht="15" customHeight="1">
      <c r="B286" s="51"/>
      <c r="C286" s="384" t="s">
        <v>1084</v>
      </c>
      <c r="D286" s="327" t="s">
        <v>833</v>
      </c>
      <c r="E286" s="388">
        <v>0.125</v>
      </c>
      <c r="F286" s="376">
        <v>87500</v>
      </c>
      <c r="G286" s="375">
        <v>87500</v>
      </c>
    </row>
    <row r="287" spans="2:7" ht="15" customHeight="1">
      <c r="B287" s="51"/>
      <c r="C287" s="384" t="s">
        <v>1085</v>
      </c>
      <c r="D287" s="327" t="s">
        <v>824</v>
      </c>
      <c r="E287" s="388">
        <v>0.605</v>
      </c>
      <c r="F287" s="376">
        <v>363000</v>
      </c>
      <c r="G287" s="375">
        <v>363000</v>
      </c>
    </row>
    <row r="288" spans="2:7" ht="15" customHeight="1">
      <c r="B288" s="51"/>
      <c r="C288" s="384" t="s">
        <v>1086</v>
      </c>
      <c r="D288" s="327" t="s">
        <v>883</v>
      </c>
      <c r="E288" s="388">
        <v>0.0022</v>
      </c>
      <c r="F288" s="376"/>
      <c r="G288" s="375"/>
    </row>
    <row r="289" spans="2:7" ht="14.25" customHeight="1">
      <c r="B289" s="51"/>
      <c r="C289" s="399" t="s">
        <v>829</v>
      </c>
      <c r="D289" s="399"/>
      <c r="E289" s="486"/>
      <c r="F289" s="376"/>
      <c r="G289" s="375"/>
    </row>
    <row r="290" spans="2:7" s="314" customFormat="1" ht="15" customHeight="1">
      <c r="B290" s="51"/>
      <c r="C290" s="384" t="s">
        <v>887</v>
      </c>
      <c r="D290" s="384"/>
      <c r="E290" s="431"/>
      <c r="F290" s="401">
        <v>900213.36</v>
      </c>
      <c r="G290" s="397">
        <v>900213.36</v>
      </c>
    </row>
    <row r="291" spans="2:7" ht="14.25" customHeight="1">
      <c r="B291" s="29" t="s">
        <v>1087</v>
      </c>
      <c r="C291" s="391" t="s">
        <v>1088</v>
      </c>
      <c r="D291" s="406" t="s">
        <v>824</v>
      </c>
      <c r="E291" s="386">
        <v>0.0654</v>
      </c>
      <c r="F291" s="376">
        <v>7848</v>
      </c>
      <c r="G291" s="375">
        <v>7848</v>
      </c>
    </row>
    <row r="292" spans="2:7" ht="14.25" customHeight="1">
      <c r="B292" s="29"/>
      <c r="C292" s="384" t="s">
        <v>1089</v>
      </c>
      <c r="D292" s="327" t="s">
        <v>824</v>
      </c>
      <c r="E292" s="388">
        <v>0.0041</v>
      </c>
      <c r="F292" s="376">
        <v>1551.64</v>
      </c>
      <c r="G292" s="375">
        <v>653.95</v>
      </c>
    </row>
    <row r="293" spans="2:7" ht="14.25" customHeight="1">
      <c r="B293" s="29"/>
      <c r="C293" s="384" t="s">
        <v>1090</v>
      </c>
      <c r="D293" s="327" t="s">
        <v>824</v>
      </c>
      <c r="E293" s="388">
        <v>0.0349</v>
      </c>
      <c r="F293" s="376">
        <v>13252.82</v>
      </c>
      <c r="G293" s="375">
        <v>5566.55</v>
      </c>
    </row>
    <row r="294" spans="2:7" ht="14.25" customHeight="1">
      <c r="B294" s="29"/>
      <c r="C294" s="384" t="s">
        <v>1091</v>
      </c>
      <c r="D294" s="327" t="s">
        <v>824</v>
      </c>
      <c r="E294" s="388">
        <v>0.0195</v>
      </c>
      <c r="F294" s="376">
        <v>7404.48</v>
      </c>
      <c r="G294" s="375">
        <v>3116.79</v>
      </c>
    </row>
    <row r="295" spans="2:7" ht="14.25" customHeight="1">
      <c r="B295" s="29"/>
      <c r="C295" s="384" t="s">
        <v>1092</v>
      </c>
      <c r="D295" s="327" t="s">
        <v>824</v>
      </c>
      <c r="E295" s="388">
        <v>0.2939</v>
      </c>
      <c r="F295" s="96">
        <v>59392</v>
      </c>
      <c r="G295" s="394">
        <v>59392</v>
      </c>
    </row>
    <row r="296" spans="2:7" ht="14.25" customHeight="1">
      <c r="B296" s="29"/>
      <c r="C296" s="384" t="s">
        <v>1093</v>
      </c>
      <c r="D296" s="327" t="s">
        <v>824</v>
      </c>
      <c r="E296" s="388">
        <v>0.0051</v>
      </c>
      <c r="F296" s="96"/>
      <c r="G296" s="394"/>
    </row>
    <row r="297" spans="2:7" ht="14.25" customHeight="1">
      <c r="B297" s="29"/>
      <c r="C297" s="384" t="s">
        <v>1094</v>
      </c>
      <c r="D297" s="327" t="s">
        <v>824</v>
      </c>
      <c r="E297" s="388">
        <v>0.0303</v>
      </c>
      <c r="F297" s="376">
        <v>3636</v>
      </c>
      <c r="G297" s="375">
        <v>3636</v>
      </c>
    </row>
    <row r="298" spans="2:7" ht="14.25" customHeight="1">
      <c r="B298" s="29"/>
      <c r="C298" s="384" t="s">
        <v>1095</v>
      </c>
      <c r="D298" s="327" t="s">
        <v>824</v>
      </c>
      <c r="E298" s="388">
        <v>0.0078000000000000005</v>
      </c>
      <c r="F298" s="376">
        <v>936</v>
      </c>
      <c r="G298" s="375">
        <v>936</v>
      </c>
    </row>
    <row r="299" spans="2:7" ht="14.25" customHeight="1">
      <c r="B299" s="29"/>
      <c r="C299" s="384" t="s">
        <v>1096</v>
      </c>
      <c r="D299" s="327" t="s">
        <v>824</v>
      </c>
      <c r="E299" s="388">
        <v>0.0051</v>
      </c>
      <c r="F299" s="96">
        <v>744</v>
      </c>
      <c r="G299" s="394">
        <v>744</v>
      </c>
    </row>
    <row r="300" spans="2:7" ht="14.25" customHeight="1">
      <c r="B300" s="29"/>
      <c r="C300" s="384" t="s">
        <v>1097</v>
      </c>
      <c r="D300" s="327" t="s">
        <v>824</v>
      </c>
      <c r="E300" s="388">
        <v>0.0011</v>
      </c>
      <c r="F300" s="96"/>
      <c r="G300" s="394"/>
    </row>
    <row r="301" spans="2:7" ht="14.25" customHeight="1">
      <c r="B301" s="29"/>
      <c r="C301" s="384" t="s">
        <v>1098</v>
      </c>
      <c r="D301" s="327" t="s">
        <v>824</v>
      </c>
      <c r="E301" s="388">
        <v>0.0051</v>
      </c>
      <c r="F301" s="376">
        <v>612</v>
      </c>
      <c r="G301" s="375">
        <v>612</v>
      </c>
    </row>
    <row r="302" spans="2:7" ht="14.25" customHeight="1">
      <c r="B302" s="29"/>
      <c r="C302" s="384" t="s">
        <v>1099</v>
      </c>
      <c r="D302" s="327" t="s">
        <v>883</v>
      </c>
      <c r="E302" s="388">
        <v>0.0103</v>
      </c>
      <c r="F302" s="376"/>
      <c r="G302" s="375"/>
    </row>
    <row r="303" spans="2:7" ht="14.25" customHeight="1">
      <c r="B303" s="29"/>
      <c r="C303" s="384" t="s">
        <v>1100</v>
      </c>
      <c r="D303" s="327" t="s">
        <v>824</v>
      </c>
      <c r="E303" s="388">
        <v>0.045200000000000004</v>
      </c>
      <c r="F303" s="96">
        <v>20214.73</v>
      </c>
      <c r="G303" s="394">
        <v>20214.73</v>
      </c>
    </row>
    <row r="304" spans="2:7" ht="14.25" customHeight="1">
      <c r="B304" s="29"/>
      <c r="C304" s="384" t="s">
        <v>1101</v>
      </c>
      <c r="D304" s="327" t="s">
        <v>824</v>
      </c>
      <c r="E304" s="388">
        <v>0.0149</v>
      </c>
      <c r="F304" s="96"/>
      <c r="G304" s="394"/>
    </row>
    <row r="305" spans="2:7" ht="14.25" customHeight="1">
      <c r="B305" s="29"/>
      <c r="C305" s="399" t="s">
        <v>829</v>
      </c>
      <c r="D305" s="399"/>
      <c r="E305" s="388"/>
      <c r="F305" s="376"/>
      <c r="G305" s="380"/>
    </row>
    <row r="306" spans="2:7" s="314" customFormat="1" ht="15" customHeight="1">
      <c r="B306" s="29"/>
      <c r="C306" s="371" t="s">
        <v>1102</v>
      </c>
      <c r="D306" s="371"/>
      <c r="E306" s="388"/>
      <c r="F306" s="464">
        <v>783453.61</v>
      </c>
      <c r="G306" s="397">
        <v>783453.61</v>
      </c>
    </row>
    <row r="307" spans="2:7" ht="15" customHeight="1">
      <c r="B307" s="383" t="s">
        <v>460</v>
      </c>
      <c r="C307" s="487" t="s">
        <v>1103</v>
      </c>
      <c r="D307" s="488" t="s">
        <v>824</v>
      </c>
      <c r="E307" s="386">
        <v>0.1168</v>
      </c>
      <c r="F307" s="205">
        <v>41861.12</v>
      </c>
      <c r="G307" s="205">
        <v>41861.12</v>
      </c>
    </row>
    <row r="308" spans="2:10" ht="15" customHeight="1">
      <c r="B308" s="383"/>
      <c r="C308" s="427" t="s">
        <v>1104</v>
      </c>
      <c r="D308" s="489" t="s">
        <v>824</v>
      </c>
      <c r="E308" s="388">
        <v>0.28700000000000003</v>
      </c>
      <c r="F308" s="217">
        <v>102838.88</v>
      </c>
      <c r="G308" s="217">
        <v>102838.88</v>
      </c>
      <c r="J308" s="357"/>
    </row>
    <row r="309" spans="2:7" ht="12" customHeight="1">
      <c r="B309" s="383"/>
      <c r="C309" s="377" t="s">
        <v>829</v>
      </c>
      <c r="D309" s="377"/>
      <c r="E309" s="388"/>
      <c r="F309" s="217"/>
      <c r="G309" s="375"/>
    </row>
    <row r="310" spans="2:7" s="314" customFormat="1" ht="15" customHeight="1">
      <c r="B310" s="383"/>
      <c r="C310" s="390" t="s">
        <v>1105</v>
      </c>
      <c r="D310" s="390"/>
      <c r="E310" s="400"/>
      <c r="F310" s="484">
        <v>603227.88</v>
      </c>
      <c r="G310" s="397">
        <v>603227.88</v>
      </c>
    </row>
    <row r="311" spans="2:11" s="417" customFormat="1" ht="14.25" customHeight="1">
      <c r="B311" s="490"/>
      <c r="C311" s="491"/>
      <c r="D311" s="492" t="s">
        <v>341</v>
      </c>
      <c r="E311" s="493">
        <f>SUM(E269:E310)+E267</f>
        <v>27.1658</v>
      </c>
      <c r="F311" s="494">
        <f>SUM(F269:F310)+F267</f>
        <v>15458052.739999998</v>
      </c>
      <c r="G311" s="411">
        <f>SUM(G269:G310)+G267</f>
        <v>15297762</v>
      </c>
      <c r="I311" s="422"/>
      <c r="J311" s="423"/>
      <c r="K311" s="423"/>
    </row>
  </sheetData>
  <sheetProtection selectLockedCells="1" selectUnlockedCells="1"/>
  <mergeCells count="142">
    <mergeCell ref="B1:F1"/>
    <mergeCell ref="B2:D2"/>
    <mergeCell ref="B3:B9"/>
    <mergeCell ref="C8:D8"/>
    <mergeCell ref="C9:D9"/>
    <mergeCell ref="B10:B20"/>
    <mergeCell ref="C19:D19"/>
    <mergeCell ref="C20:D20"/>
    <mergeCell ref="B21:B29"/>
    <mergeCell ref="F26:F27"/>
    <mergeCell ref="G26:G27"/>
    <mergeCell ref="C28:D28"/>
    <mergeCell ref="C29:D29"/>
    <mergeCell ref="B30:B31"/>
    <mergeCell ref="C31:D31"/>
    <mergeCell ref="B32:B37"/>
    <mergeCell ref="C36:D36"/>
    <mergeCell ref="C37:D37"/>
    <mergeCell ref="B38:B46"/>
    <mergeCell ref="F43:F45"/>
    <mergeCell ref="G43:G45"/>
    <mergeCell ref="C46:D46"/>
    <mergeCell ref="B47:B49"/>
    <mergeCell ref="C49:D49"/>
    <mergeCell ref="B50:D50"/>
    <mergeCell ref="B51:D51"/>
    <mergeCell ref="B52:B68"/>
    <mergeCell ref="C67:D67"/>
    <mergeCell ref="C68:D68"/>
    <mergeCell ref="B69:B89"/>
    <mergeCell ref="C86:D86"/>
    <mergeCell ref="C87:D87"/>
    <mergeCell ref="C88:D88"/>
    <mergeCell ref="C89:D89"/>
    <mergeCell ref="B90:B108"/>
    <mergeCell ref="F99:F101"/>
    <mergeCell ref="G99:G101"/>
    <mergeCell ref="F106:F107"/>
    <mergeCell ref="G106:G107"/>
    <mergeCell ref="B109:D109"/>
    <mergeCell ref="B110:D110"/>
    <mergeCell ref="B111:B121"/>
    <mergeCell ref="F111:F112"/>
    <mergeCell ref="G111:G112"/>
    <mergeCell ref="F113:F114"/>
    <mergeCell ref="G113:G114"/>
    <mergeCell ref="F115:F116"/>
    <mergeCell ref="G115:G116"/>
    <mergeCell ref="C121:D121"/>
    <mergeCell ref="B122:B123"/>
    <mergeCell ref="C123:D123"/>
    <mergeCell ref="B124:B128"/>
    <mergeCell ref="C127:D127"/>
    <mergeCell ref="C128:D128"/>
    <mergeCell ref="B129:B133"/>
    <mergeCell ref="C132:D132"/>
    <mergeCell ref="C133:D133"/>
    <mergeCell ref="B134:B136"/>
    <mergeCell ref="C136:D136"/>
    <mergeCell ref="B137:B138"/>
    <mergeCell ref="C138:D138"/>
    <mergeCell ref="B139:B147"/>
    <mergeCell ref="C147:D147"/>
    <mergeCell ref="B148:B150"/>
    <mergeCell ref="C150:D150"/>
    <mergeCell ref="B151:B159"/>
    <mergeCell ref="F157:F158"/>
    <mergeCell ref="G157:G158"/>
    <mergeCell ref="B160:D160"/>
    <mergeCell ref="B161:D161"/>
    <mergeCell ref="B162:B165"/>
    <mergeCell ref="C164:D164"/>
    <mergeCell ref="C165:D165"/>
    <mergeCell ref="B166:B169"/>
    <mergeCell ref="C169:D169"/>
    <mergeCell ref="B170:B183"/>
    <mergeCell ref="F171:F172"/>
    <mergeCell ref="G171:G172"/>
    <mergeCell ref="C182:D182"/>
    <mergeCell ref="C183:D183"/>
    <mergeCell ref="B184:B210"/>
    <mergeCell ref="F188:F189"/>
    <mergeCell ref="G188:G189"/>
    <mergeCell ref="F190:F191"/>
    <mergeCell ref="G190:G191"/>
    <mergeCell ref="F195:F196"/>
    <mergeCell ref="G195:G196"/>
    <mergeCell ref="C209:D209"/>
    <mergeCell ref="C210:D210"/>
    <mergeCell ref="B211:D211"/>
    <mergeCell ref="B212:D212"/>
    <mergeCell ref="B213:B219"/>
    <mergeCell ref="C217:D217"/>
    <mergeCell ref="C218:D218"/>
    <mergeCell ref="C219:D219"/>
    <mergeCell ref="B220:B223"/>
    <mergeCell ref="C223:D223"/>
    <mergeCell ref="B224:B230"/>
    <mergeCell ref="C228:D228"/>
    <mergeCell ref="C229:D229"/>
    <mergeCell ref="C230:D230"/>
    <mergeCell ref="B231:B235"/>
    <mergeCell ref="C234:D234"/>
    <mergeCell ref="C235:D235"/>
    <mergeCell ref="B236:B237"/>
    <mergeCell ref="C237:D237"/>
    <mergeCell ref="B238:B245"/>
    <mergeCell ref="C243:D243"/>
    <mergeCell ref="C244:D244"/>
    <mergeCell ref="C245:D245"/>
    <mergeCell ref="B246:B247"/>
    <mergeCell ref="C247:D247"/>
    <mergeCell ref="B248:B266"/>
    <mergeCell ref="F249:F250"/>
    <mergeCell ref="G249:G250"/>
    <mergeCell ref="F254:F255"/>
    <mergeCell ref="G254:G255"/>
    <mergeCell ref="B267:D267"/>
    <mergeCell ref="B268:D268"/>
    <mergeCell ref="B269:B290"/>
    <mergeCell ref="F269:F271"/>
    <mergeCell ref="G269:G271"/>
    <mergeCell ref="F277:F278"/>
    <mergeCell ref="G277:G278"/>
    <mergeCell ref="F279:F280"/>
    <mergeCell ref="G279:G280"/>
    <mergeCell ref="F281:F282"/>
    <mergeCell ref="G281:G282"/>
    <mergeCell ref="C289:D289"/>
    <mergeCell ref="C290:D290"/>
    <mergeCell ref="B291:B306"/>
    <mergeCell ref="F295:F296"/>
    <mergeCell ref="G295:G296"/>
    <mergeCell ref="F299:F300"/>
    <mergeCell ref="G299:G300"/>
    <mergeCell ref="F303:F304"/>
    <mergeCell ref="G303:G304"/>
    <mergeCell ref="C305:D305"/>
    <mergeCell ref="C306:D306"/>
    <mergeCell ref="B307:B310"/>
    <mergeCell ref="C309:D309"/>
    <mergeCell ref="C310:D310"/>
  </mergeCells>
  <printOptions/>
  <pageMargins left="0.7875" right="0.19652777777777777" top="0.3541666666666667" bottom="0.7180555555555556" header="0.5118055555555555" footer="0.5513888888888889"/>
  <pageSetup firstPageNumber="24" useFirstPageNumber="1" horizontalDpi="300" verticalDpi="300" orientation="portrait" paperSize="9" scale="98"/>
  <headerFooter alignWithMargins="0">
    <oddFooter>&amp;C&amp;"Times New Roman,Normalny"&amp;12&amp;P</oddFooter>
  </headerFooter>
  <rowBreaks count="5" manualBreakCount="5">
    <brk id="50" max="255" man="1"/>
    <brk id="109" max="255" man="1"/>
    <brk id="160" max="255" man="1"/>
    <brk id="211" max="255" man="1"/>
    <brk id="2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="115" zoomScaleNormal="115" workbookViewId="0" topLeftCell="A1">
      <selection activeCell="D4" sqref="D4"/>
    </sheetView>
  </sheetViews>
  <sheetFormatPr defaultColWidth="8" defaultRowHeight="14.25" customHeight="1"/>
  <cols>
    <col min="1" max="1" width="24.3984375" style="1" customWidth="1"/>
    <col min="2" max="2" width="9.5" style="1" customWidth="1"/>
    <col min="3" max="4" width="11" style="359" customWidth="1"/>
    <col min="5" max="5" width="9" style="1" customWidth="1"/>
    <col min="6" max="6" width="12.19921875" style="1" customWidth="1"/>
    <col min="7" max="16384" width="9" style="1" customWidth="1"/>
  </cols>
  <sheetData>
    <row r="1" spans="1:6" s="314" customFormat="1" ht="34.5" customHeight="1">
      <c r="A1" s="495" t="s">
        <v>1106</v>
      </c>
      <c r="B1" s="495"/>
      <c r="C1" s="495"/>
      <c r="D1" s="495"/>
      <c r="E1" s="495"/>
      <c r="F1" s="495"/>
    </row>
    <row r="3" spans="1:6" s="314" customFormat="1" ht="14.25" customHeight="1">
      <c r="A3" s="496" t="s">
        <v>12</v>
      </c>
      <c r="B3" s="496"/>
      <c r="C3" s="496"/>
      <c r="D3" s="496"/>
      <c r="E3" s="496"/>
      <c r="F3" s="496"/>
    </row>
    <row r="4" spans="1:6" ht="14.25" customHeight="1">
      <c r="A4" s="497"/>
      <c r="B4" s="497"/>
      <c r="C4" s="498"/>
      <c r="D4" s="498"/>
      <c r="E4" s="497"/>
      <c r="F4" s="497"/>
    </row>
    <row r="5" spans="1:6" s="314" customFormat="1" ht="19.5" customHeight="1">
      <c r="A5" s="499" t="s">
        <v>1107</v>
      </c>
      <c r="B5" s="499"/>
      <c r="C5" s="499"/>
      <c r="D5" s="499"/>
      <c r="E5" s="499"/>
      <c r="F5" s="499"/>
    </row>
    <row r="6" spans="1:8" s="501" customFormat="1" ht="89.25" customHeight="1">
      <c r="A6" s="312" t="s">
        <v>1108</v>
      </c>
      <c r="B6" s="312" t="s">
        <v>820</v>
      </c>
      <c r="C6" s="500" t="s">
        <v>1109</v>
      </c>
      <c r="D6" s="500" t="s">
        <v>46</v>
      </c>
      <c r="E6" s="312" t="s">
        <v>1110</v>
      </c>
      <c r="F6" s="312" t="s">
        <v>1111</v>
      </c>
      <c r="H6" s="502"/>
    </row>
    <row r="7" spans="1:6" ht="14.25" customHeight="1">
      <c r="A7" s="503" t="s">
        <v>1112</v>
      </c>
      <c r="B7" s="503">
        <v>0.0173</v>
      </c>
      <c r="C7" s="318">
        <v>10859</v>
      </c>
      <c r="D7" s="318">
        <v>10859</v>
      </c>
      <c r="E7" s="318">
        <v>108.98</v>
      </c>
      <c r="F7" s="504"/>
    </row>
    <row r="8" spans="1:6" ht="14.25" customHeight="1">
      <c r="A8" s="503" t="s">
        <v>1113</v>
      </c>
      <c r="B8" s="503">
        <v>0.0177</v>
      </c>
      <c r="C8" s="318">
        <v>11110</v>
      </c>
      <c r="D8" s="318">
        <v>11110</v>
      </c>
      <c r="E8" s="318">
        <v>111.1</v>
      </c>
      <c r="F8" s="504"/>
    </row>
    <row r="9" spans="1:6" ht="14.25" customHeight="1">
      <c r="A9" s="503" t="s">
        <v>1114</v>
      </c>
      <c r="B9" s="503"/>
      <c r="E9" s="504"/>
      <c r="F9" s="318">
        <v>1944.5</v>
      </c>
    </row>
    <row r="10" spans="1:6" ht="14.25" customHeight="1">
      <c r="A10" s="503" t="s">
        <v>1115</v>
      </c>
      <c r="B10" s="503">
        <v>0.0247</v>
      </c>
      <c r="C10" s="318">
        <v>15504</v>
      </c>
      <c r="D10" s="318">
        <v>15504</v>
      </c>
      <c r="E10" s="318">
        <v>159.19</v>
      </c>
      <c r="F10" s="504"/>
    </row>
    <row r="11" spans="1:6" ht="14.25" customHeight="1">
      <c r="A11" s="505" t="s">
        <v>1116</v>
      </c>
      <c r="B11" s="503">
        <v>0.0233</v>
      </c>
      <c r="C11" s="318">
        <v>14625</v>
      </c>
      <c r="D11" s="318">
        <v>14625</v>
      </c>
      <c r="E11" s="318">
        <v>146.25</v>
      </c>
      <c r="F11" s="504"/>
    </row>
    <row r="12" spans="1:6" ht="14.25" customHeight="1">
      <c r="A12" s="503" t="s">
        <v>1117</v>
      </c>
      <c r="B12" s="503">
        <v>0.0244</v>
      </c>
      <c r="C12" s="318">
        <v>15316</v>
      </c>
      <c r="D12" s="318">
        <v>15316</v>
      </c>
      <c r="E12" s="318">
        <v>152.61</v>
      </c>
      <c r="F12" s="504"/>
    </row>
    <row r="13" spans="1:6" ht="14.25" customHeight="1">
      <c r="A13" s="503" t="s">
        <v>1118</v>
      </c>
      <c r="B13" s="503">
        <v>0.0261</v>
      </c>
      <c r="C13" s="318">
        <v>16383</v>
      </c>
      <c r="D13" s="318">
        <v>16383</v>
      </c>
      <c r="E13" s="318">
        <v>163.83</v>
      </c>
      <c r="F13" s="504"/>
    </row>
    <row r="14" spans="1:6" ht="14.25" customHeight="1">
      <c r="A14" s="503" t="s">
        <v>1119</v>
      </c>
      <c r="B14" s="503">
        <v>0.028300000000000002</v>
      </c>
      <c r="C14" s="318">
        <v>17764</v>
      </c>
      <c r="D14" s="318">
        <v>17764</v>
      </c>
      <c r="E14" s="318">
        <v>177.64</v>
      </c>
      <c r="F14" s="504"/>
    </row>
    <row r="15" spans="1:6" ht="14.25" customHeight="1">
      <c r="A15" s="503" t="s">
        <v>1120</v>
      </c>
      <c r="B15" s="503">
        <v>0.024800000000000003</v>
      </c>
      <c r="C15" s="318">
        <v>15567</v>
      </c>
      <c r="D15" s="318">
        <v>15567</v>
      </c>
      <c r="E15" s="318">
        <v>155.21</v>
      </c>
      <c r="F15" s="504"/>
    </row>
    <row r="16" spans="1:6" ht="14.25" customHeight="1">
      <c r="A16" s="503" t="s">
        <v>1121</v>
      </c>
      <c r="B16" s="503">
        <v>0.024800000000000003</v>
      </c>
      <c r="C16" s="318">
        <v>15567</v>
      </c>
      <c r="D16" s="318">
        <v>15567</v>
      </c>
      <c r="E16" s="318">
        <v>155.67</v>
      </c>
      <c r="F16" s="504"/>
    </row>
    <row r="17" spans="1:6" ht="14.25" customHeight="1">
      <c r="A17" s="503" t="s">
        <v>1122</v>
      </c>
      <c r="B17" s="503">
        <v>0.0262</v>
      </c>
      <c r="C17" s="318">
        <v>16446</v>
      </c>
      <c r="D17" s="318">
        <v>16446</v>
      </c>
      <c r="E17" s="318">
        <v>164.46</v>
      </c>
      <c r="F17" s="504"/>
    </row>
    <row r="18" spans="1:6" ht="14.25" customHeight="1">
      <c r="A18" s="503" t="s">
        <v>1123</v>
      </c>
      <c r="B18" s="503">
        <v>0.0253</v>
      </c>
      <c r="C18" s="318">
        <v>15881</v>
      </c>
      <c r="D18" s="318">
        <v>15881</v>
      </c>
      <c r="E18" s="318">
        <v>158.81</v>
      </c>
      <c r="F18" s="504"/>
    </row>
    <row r="19" spans="1:6" ht="14.25" customHeight="1">
      <c r="A19" s="503" t="s">
        <v>1124</v>
      </c>
      <c r="B19" s="503">
        <v>0.16570000000000001</v>
      </c>
      <c r="C19" s="318">
        <v>100630</v>
      </c>
      <c r="D19" s="318">
        <v>100630</v>
      </c>
      <c r="E19" s="318">
        <v>1006.3</v>
      </c>
      <c r="F19" s="504"/>
    </row>
    <row r="20" spans="1:6" ht="66" customHeight="1">
      <c r="A20" s="505" t="s">
        <v>1125</v>
      </c>
      <c r="B20" s="506">
        <v>0.1784</v>
      </c>
      <c r="C20" s="318">
        <v>88557</v>
      </c>
      <c r="D20" s="318">
        <v>88557</v>
      </c>
      <c r="E20" s="318">
        <v>885.57</v>
      </c>
      <c r="F20" s="504"/>
    </row>
    <row r="21" spans="1:6" ht="14.25" customHeight="1">
      <c r="A21" s="280" t="s">
        <v>701</v>
      </c>
      <c r="B21" s="507">
        <f>SUM(B7:B20)</f>
        <v>0.6070000000000001</v>
      </c>
      <c r="C21" s="326">
        <f>SUM(C7:C20)</f>
        <v>354209</v>
      </c>
      <c r="D21" s="326">
        <f>SUM(D7:D20)</f>
        <v>354209</v>
      </c>
      <c r="E21" s="326">
        <f>SUM(E7:E20)</f>
        <v>3545.62</v>
      </c>
      <c r="F21" s="326">
        <f>SUM(F7:F19)</f>
        <v>1944.5</v>
      </c>
    </row>
    <row r="24" spans="1:6" ht="14.25" customHeight="1">
      <c r="A24" s="480" t="s">
        <v>1126</v>
      </c>
      <c r="B24" s="480"/>
      <c r="C24" s="480"/>
      <c r="D24" s="480"/>
      <c r="E24" s="480"/>
      <c r="F24" s="480"/>
    </row>
    <row r="25" spans="1:6" ht="14.25" customHeight="1">
      <c r="A25" s="314"/>
      <c r="B25" s="314"/>
      <c r="C25" s="470"/>
      <c r="D25" s="470"/>
      <c r="E25" s="314"/>
      <c r="F25" s="314"/>
    </row>
    <row r="26" spans="1:6" ht="14.25" customHeight="1">
      <c r="A26" s="508" t="s">
        <v>1127</v>
      </c>
      <c r="B26" s="508" t="s">
        <v>1128</v>
      </c>
      <c r="C26" s="508"/>
      <c r="D26" s="508"/>
      <c r="E26" s="508"/>
      <c r="F26" s="509"/>
    </row>
    <row r="27" spans="1:6" ht="42.75" customHeight="1">
      <c r="A27" s="510" t="s">
        <v>1129</v>
      </c>
      <c r="B27" s="511">
        <v>100</v>
      </c>
      <c r="C27" s="511"/>
      <c r="D27" s="511"/>
      <c r="E27" s="511"/>
      <c r="F27" s="314"/>
    </row>
    <row r="28" spans="1:6" ht="16.5" customHeight="1">
      <c r="A28" s="512" t="s">
        <v>97</v>
      </c>
      <c r="B28" s="513">
        <v>100</v>
      </c>
      <c r="C28" s="513"/>
      <c r="D28" s="513"/>
      <c r="E28" s="513"/>
      <c r="F28" s="314"/>
    </row>
  </sheetData>
  <sheetProtection selectLockedCells="1" selectUnlockedCells="1"/>
  <mergeCells count="7">
    <mergeCell ref="A1:F1"/>
    <mergeCell ref="A3:F3"/>
    <mergeCell ref="A5:F5"/>
    <mergeCell ref="A24:F24"/>
    <mergeCell ref="B26:E26"/>
    <mergeCell ref="B27:E27"/>
    <mergeCell ref="B28:E28"/>
  </mergeCells>
  <printOptions/>
  <pageMargins left="0.7875" right="0.19652777777777777" top="0.3541666666666667" bottom="0.7180555555555556" header="0.5118055555555555" footer="0.5513888888888889"/>
  <pageSetup firstPageNumber="30" useFirstPageNumber="1" horizontalDpi="300" verticalDpi="300" orientation="portrait" paperSize="9"/>
  <headerFooter alignWithMargins="0">
    <oddFooter>&amp;C&amp;"Times New Roman,Normalny"&amp;12&amp;P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="115" zoomScaleNormal="115" workbookViewId="0" topLeftCell="A1">
      <selection activeCell="A2" sqref="A2"/>
    </sheetView>
  </sheetViews>
  <sheetFormatPr defaultColWidth="8" defaultRowHeight="12.75" customHeight="1"/>
  <cols>
    <col min="1" max="1" width="6.296875" style="514" customWidth="1"/>
    <col min="2" max="3" width="9.5" style="1" customWidth="1"/>
    <col min="4" max="4" width="50.69921875" style="1" customWidth="1"/>
    <col min="5" max="10" width="9" style="1" customWidth="1"/>
    <col min="11" max="11" width="12.296875" style="1" customWidth="1"/>
    <col min="12" max="16384" width="9" style="1" customWidth="1"/>
  </cols>
  <sheetData>
    <row r="1" spans="1:4" s="9" customFormat="1" ht="33" customHeight="1">
      <c r="A1" s="515" t="s">
        <v>1130</v>
      </c>
      <c r="B1" s="515"/>
      <c r="C1" s="515"/>
      <c r="D1" s="515"/>
    </row>
    <row r="2" spans="1:4" s="9" customFormat="1" ht="29.25" customHeight="1">
      <c r="A2" s="11" t="s">
        <v>14</v>
      </c>
      <c r="B2" s="11"/>
      <c r="C2" s="11"/>
      <c r="D2" s="11"/>
    </row>
    <row r="3" spans="1:4" s="9" customFormat="1" ht="32.25" customHeight="1">
      <c r="A3" s="516" t="s">
        <v>1131</v>
      </c>
      <c r="B3" s="516"/>
      <c r="C3" s="516"/>
      <c r="D3" s="516"/>
    </row>
    <row r="4" spans="1:4" s="314" customFormat="1" ht="53.25" customHeight="1">
      <c r="A4" s="517"/>
      <c r="B4" s="77" t="s">
        <v>1132</v>
      </c>
      <c r="C4" s="364" t="s">
        <v>1133</v>
      </c>
      <c r="D4" s="518" t="s">
        <v>1134</v>
      </c>
    </row>
    <row r="5" spans="1:4" s="314" customFormat="1" ht="28.5" customHeight="1">
      <c r="A5" s="30" t="s">
        <v>1135</v>
      </c>
      <c r="B5" s="519">
        <v>55880066</v>
      </c>
      <c r="C5" s="520">
        <v>55758630.8</v>
      </c>
      <c r="D5" s="521"/>
    </row>
    <row r="6" spans="1:4" ht="23.25" customHeight="1">
      <c r="A6" s="522"/>
      <c r="B6" s="523">
        <v>5092.2</v>
      </c>
      <c r="C6" s="523">
        <v>5092.2</v>
      </c>
      <c r="D6" s="524" t="s">
        <v>1136</v>
      </c>
    </row>
    <row r="7" spans="1:4" ht="23.25" customHeight="1">
      <c r="A7" s="525"/>
      <c r="B7" s="526">
        <v>5092.2</v>
      </c>
      <c r="C7" s="526">
        <v>5092.2</v>
      </c>
      <c r="D7" s="524" t="s">
        <v>1136</v>
      </c>
    </row>
    <row r="8" spans="1:4" s="314" customFormat="1" ht="23.25" customHeight="1">
      <c r="A8" s="525"/>
      <c r="B8" s="526">
        <v>50586</v>
      </c>
      <c r="C8" s="526">
        <v>50586</v>
      </c>
      <c r="D8" s="524" t="s">
        <v>1137</v>
      </c>
    </row>
    <row r="9" spans="1:4" s="314" customFormat="1" ht="23.25" customHeight="1">
      <c r="A9" s="525"/>
      <c r="B9" s="526">
        <v>22807.36</v>
      </c>
      <c r="C9" s="526">
        <v>22807.36</v>
      </c>
      <c r="D9" s="524" t="s">
        <v>1138</v>
      </c>
    </row>
    <row r="10" spans="1:4" ht="23.25" customHeight="1">
      <c r="A10" s="525"/>
      <c r="B10" s="526">
        <v>259498.86</v>
      </c>
      <c r="C10" s="526">
        <v>259498.86</v>
      </c>
      <c r="D10" s="524" t="s">
        <v>1139</v>
      </c>
    </row>
    <row r="11" spans="1:4" ht="23.25" customHeight="1">
      <c r="A11" s="525"/>
      <c r="B11" s="526">
        <v>81292.58</v>
      </c>
      <c r="C11" s="526">
        <v>81292.58</v>
      </c>
      <c r="D11" s="524" t="s">
        <v>1140</v>
      </c>
    </row>
    <row r="12" spans="1:4" ht="23.25" customHeight="1">
      <c r="A12" s="525"/>
      <c r="B12" s="526">
        <v>68250.93</v>
      </c>
      <c r="C12" s="526">
        <v>68250.93</v>
      </c>
      <c r="D12" s="524" t="s">
        <v>1141</v>
      </c>
    </row>
    <row r="13" spans="1:4" s="314" customFormat="1" ht="23.25" customHeight="1">
      <c r="A13" s="525"/>
      <c r="B13" s="526">
        <v>27332.37</v>
      </c>
      <c r="C13" s="526">
        <v>27332.37</v>
      </c>
      <c r="D13" s="524" t="s">
        <v>1142</v>
      </c>
    </row>
    <row r="14" spans="1:4" s="314" customFormat="1" ht="23.25" customHeight="1">
      <c r="A14" s="525"/>
      <c r="B14" s="526">
        <v>22360.89</v>
      </c>
      <c r="C14" s="526">
        <v>22360.89</v>
      </c>
      <c r="D14" s="524" t="s">
        <v>1143</v>
      </c>
    </row>
    <row r="15" spans="1:4" s="314" customFormat="1" ht="23.25" customHeight="1">
      <c r="A15" s="525"/>
      <c r="B15" s="526">
        <v>26000</v>
      </c>
      <c r="C15" s="526">
        <v>26000</v>
      </c>
      <c r="D15" s="524" t="s">
        <v>1144</v>
      </c>
    </row>
    <row r="16" spans="1:4" s="314" customFormat="1" ht="23.25" customHeight="1">
      <c r="A16" s="525"/>
      <c r="B16" s="526">
        <v>67441.04</v>
      </c>
      <c r="C16" s="526">
        <v>67441.04</v>
      </c>
      <c r="D16" s="524" t="s">
        <v>1145</v>
      </c>
    </row>
    <row r="17" spans="1:4" ht="23.25" customHeight="1">
      <c r="A17" s="525"/>
      <c r="B17" s="526">
        <v>9000</v>
      </c>
      <c r="C17" s="526">
        <v>9000</v>
      </c>
      <c r="D17" s="524" t="s">
        <v>1146</v>
      </c>
    </row>
    <row r="18" spans="1:4" ht="23.25" customHeight="1">
      <c r="A18" s="525"/>
      <c r="B18" s="526">
        <v>112352.52</v>
      </c>
      <c r="C18" s="526">
        <v>112352.52</v>
      </c>
      <c r="D18" s="524" t="s">
        <v>1147</v>
      </c>
    </row>
    <row r="19" spans="1:4" s="314" customFormat="1" ht="15" customHeight="1">
      <c r="A19" s="525"/>
      <c r="B19" s="526">
        <v>1906.5</v>
      </c>
      <c r="C19" s="526">
        <v>1906.5</v>
      </c>
      <c r="D19" s="524" t="s">
        <v>1148</v>
      </c>
    </row>
    <row r="20" spans="1:4" s="314" customFormat="1" ht="15" customHeight="1">
      <c r="A20" s="525"/>
      <c r="B20" s="526">
        <v>5694.9</v>
      </c>
      <c r="C20" s="526">
        <v>5694.9</v>
      </c>
      <c r="D20" s="524" t="s">
        <v>1149</v>
      </c>
    </row>
    <row r="21" spans="1:4" s="314" customFormat="1" ht="24.75" customHeight="1">
      <c r="A21" s="525"/>
      <c r="B21" s="526">
        <v>20977.52</v>
      </c>
      <c r="C21" s="526">
        <v>20977.52</v>
      </c>
      <c r="D21" s="524" t="s">
        <v>1150</v>
      </c>
    </row>
    <row r="22" spans="1:4" s="314" customFormat="1" ht="15" customHeight="1">
      <c r="A22" s="525"/>
      <c r="B22" s="526">
        <v>302014.1</v>
      </c>
      <c r="C22" s="526">
        <v>302014.1</v>
      </c>
      <c r="D22" s="524" t="s">
        <v>1151</v>
      </c>
    </row>
    <row r="23" spans="1:4" s="314" customFormat="1" ht="15" customHeight="1">
      <c r="A23" s="525"/>
      <c r="B23" s="526">
        <v>14860</v>
      </c>
      <c r="C23" s="526">
        <v>14860</v>
      </c>
      <c r="D23" s="524" t="s">
        <v>1152</v>
      </c>
    </row>
    <row r="24" spans="1:4" s="314" customFormat="1" ht="15" customHeight="1">
      <c r="A24" s="525"/>
      <c r="B24" s="526">
        <v>34993.5</v>
      </c>
      <c r="C24" s="526">
        <v>34993.5</v>
      </c>
      <c r="D24" s="524" t="s">
        <v>1153</v>
      </c>
    </row>
    <row r="25" spans="1:4" s="314" customFormat="1" ht="15" customHeight="1">
      <c r="A25" s="525"/>
      <c r="B25" s="526">
        <v>4156</v>
      </c>
      <c r="C25" s="526">
        <v>4156</v>
      </c>
      <c r="D25" s="524" t="s">
        <v>1154</v>
      </c>
    </row>
    <row r="26" spans="1:4" s="314" customFormat="1" ht="15" customHeight="1">
      <c r="A26" s="525"/>
      <c r="B26" s="526">
        <v>4083.5</v>
      </c>
      <c r="C26" s="526">
        <v>4083.5</v>
      </c>
      <c r="D26" s="524" t="s">
        <v>1155</v>
      </c>
    </row>
    <row r="27" spans="1:4" s="314" customFormat="1" ht="15" customHeight="1">
      <c r="A27" s="525"/>
      <c r="B27" s="526">
        <v>13530</v>
      </c>
      <c r="C27" s="526">
        <v>13530</v>
      </c>
      <c r="D27" s="524" t="s">
        <v>1156</v>
      </c>
    </row>
    <row r="28" spans="1:4" s="314" customFormat="1" ht="19.5" customHeight="1">
      <c r="A28" s="525"/>
      <c r="B28" s="526">
        <v>26588.24</v>
      </c>
      <c r="C28" s="526">
        <v>26588.24</v>
      </c>
      <c r="D28" s="524" t="s">
        <v>1157</v>
      </c>
    </row>
    <row r="29" spans="1:4" s="314" customFormat="1" ht="15" customHeight="1">
      <c r="A29" s="525"/>
      <c r="B29" s="526">
        <v>61170</v>
      </c>
      <c r="C29" s="526">
        <v>61170</v>
      </c>
      <c r="D29" s="524" t="s">
        <v>1158</v>
      </c>
    </row>
    <row r="30" spans="1:4" s="314" customFormat="1" ht="15" customHeight="1">
      <c r="A30" s="525"/>
      <c r="B30" s="527">
        <v>11895</v>
      </c>
      <c r="C30" s="526">
        <v>11895</v>
      </c>
      <c r="D30" s="524" t="s">
        <v>1159</v>
      </c>
    </row>
    <row r="31" spans="1:4" s="16" customFormat="1" ht="15" customHeight="1">
      <c r="A31" s="525"/>
      <c r="B31" s="527">
        <v>49693.75</v>
      </c>
      <c r="C31" s="526">
        <v>49693.75</v>
      </c>
      <c r="D31" s="524" t="s">
        <v>1160</v>
      </c>
    </row>
    <row r="32" spans="1:4" s="314" customFormat="1" ht="15" customHeight="1">
      <c r="A32" s="525"/>
      <c r="B32" s="527">
        <v>3008.19</v>
      </c>
      <c r="C32" s="526">
        <v>3008.19</v>
      </c>
      <c r="D32" s="524" t="s">
        <v>1161</v>
      </c>
    </row>
    <row r="33" spans="1:4" s="314" customFormat="1" ht="15" customHeight="1">
      <c r="A33" s="525"/>
      <c r="B33" s="527">
        <v>29803.49</v>
      </c>
      <c r="C33" s="526">
        <v>29803.49</v>
      </c>
      <c r="D33" s="524" t="s">
        <v>1162</v>
      </c>
    </row>
    <row r="34" spans="1:4" s="314" customFormat="1" ht="35.25" customHeight="1">
      <c r="A34" s="528" t="s">
        <v>1163</v>
      </c>
      <c r="B34" s="529">
        <f>SUM(B5:B29)-B30-B31-B32-B33</f>
        <v>57032746.78</v>
      </c>
      <c r="C34" s="529">
        <f>SUM(C5:C29)-C30-C31-C32-C33</f>
        <v>56911311.58</v>
      </c>
      <c r="D34" s="530"/>
    </row>
  </sheetData>
  <sheetProtection selectLockedCells="1" selectUnlockedCells="1"/>
  <mergeCells count="4">
    <mergeCell ref="A1:D1"/>
    <mergeCell ref="A2:D2"/>
    <mergeCell ref="A3:D3"/>
    <mergeCell ref="A7:A33"/>
  </mergeCells>
  <printOptions/>
  <pageMargins left="0.7875" right="0.19652777777777777" top="0.3541666666666667" bottom="0.7180555555555556" header="0.5118055555555555" footer="0.5513888888888889"/>
  <pageSetup firstPageNumber="31" useFirstPageNumber="1" horizontalDpi="300" verticalDpi="300" orientation="portrait" paperSize="9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G50</dc:creator>
  <cp:keywords/>
  <dc:description/>
  <cp:lastModifiedBy/>
  <cp:lastPrinted>2019-02-25T09:15:20Z</cp:lastPrinted>
  <dcterms:created xsi:type="dcterms:W3CDTF">2019-01-06T13:54:54Z</dcterms:created>
  <dcterms:modified xsi:type="dcterms:W3CDTF">2019-02-25T09:19:35Z</dcterms:modified>
  <cp:category/>
  <cp:version/>
  <cp:contentType/>
  <cp:contentStatus/>
  <cp:revision>29</cp:revision>
</cp:coreProperties>
</file>