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3"/>
  </bookViews>
  <sheets>
    <sheet name="dochody" sheetId="1" r:id="rId1"/>
    <sheet name="dochody komentarz" sheetId="2" r:id="rId2"/>
    <sheet name="dochody do działu" sheetId="3" r:id="rId3"/>
    <sheet name="wydatki" sheetId="4" r:id="rId4"/>
    <sheet name="wydatki komentarz" sheetId="5" r:id="rId5"/>
    <sheet name="wydatki do działów" sheetId="6" r:id="rId6"/>
    <sheet name="wydatki majątkowe" sheetId="7" r:id="rId7"/>
    <sheet name="JPI " sheetId="8" r:id="rId8"/>
    <sheet name="WPI" sheetId="9" r:id="rId9"/>
    <sheet name="przychody rozchody" sheetId="10" r:id="rId10"/>
    <sheet name="dochody zlecone z3" sheetId="11" r:id="rId11"/>
    <sheet name="dochody zlecene z4" sheetId="12" r:id="rId12"/>
    <sheet name="dochody dowody " sheetId="13" r:id="rId13"/>
    <sheet name="wykaz dotacji" sheetId="14" r:id="rId14"/>
    <sheet name="wykaz dotacji 2" sheetId="15" r:id="rId15"/>
    <sheet name="GFOS" sheetId="16" r:id="rId16"/>
    <sheet name="DOCHODY POKL" sheetId="17" r:id="rId17"/>
    <sheet name="WYDATKI PO KL" sheetId="18" r:id="rId18"/>
  </sheets>
  <externalReferences>
    <externalReference r:id="rId21"/>
  </externalReferences>
  <definedNames/>
  <calcPr fullCalcOnLoad="1"/>
</workbook>
</file>

<file path=xl/comments8.xml><?xml version="1.0" encoding="utf-8"?>
<comments xmlns="http://schemas.openxmlformats.org/spreadsheetml/2006/main">
  <authors>
    <author>UG Ornontowice</author>
  </authors>
  <commentList>
    <comment ref="G8" authorId="0">
      <text>
        <r>
          <rPr>
            <b/>
            <sz val="10"/>
            <rFont val="Tahoma"/>
            <family val="0"/>
          </rPr>
          <t>UG Ornontowice: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UG Ornontowice</author>
  </authors>
  <commentList>
    <comment ref="I5" authorId="0">
      <text>
        <r>
          <rPr>
            <b/>
            <sz val="10"/>
            <rFont val="Tahoma"/>
            <family val="0"/>
          </rPr>
          <t>UG Ornontowice: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<sst xmlns="http://schemas.openxmlformats.org/spreadsheetml/2006/main" count="2162" uniqueCount="680">
  <si>
    <t>Sieć tras rowerowych na terenie Powiatu Mikołowskiego - infrastruktura aktywnych form turystyki</t>
  </si>
  <si>
    <t>2009-2010</t>
  </si>
  <si>
    <t>85% kosztów kwal.
RPO 3.2.2</t>
  </si>
  <si>
    <t>17.</t>
  </si>
  <si>
    <t>Program tworzenia przestrzeni publicznej</t>
  </si>
  <si>
    <t>Poprawa warunków zamieszkania, obsługi i wypoczynku mieszkańców</t>
  </si>
  <si>
    <t>Rewitalizacja obiektu - Park Gminny w Ornontowicach</t>
  </si>
  <si>
    <t>2008-2012</t>
  </si>
  <si>
    <t>18.</t>
  </si>
  <si>
    <t>Ukształtowanie przestrzeni publicznej - rynek w Ornontowicach</t>
  </si>
  <si>
    <t>2011-2012</t>
  </si>
  <si>
    <t>75% kosztów kwal. PROW 3.3</t>
  </si>
  <si>
    <t>19.</t>
  </si>
  <si>
    <t>Budowa budynku ZGKiW</t>
  </si>
  <si>
    <t>20.</t>
  </si>
  <si>
    <t>PB-W odbudowy Potoku Solarnia i Łąkowego</t>
  </si>
  <si>
    <t>21.</t>
  </si>
  <si>
    <t>Modernizacja pomieszczeń i zakup wyposażenia Gminnego Domu Kultury</t>
  </si>
  <si>
    <t>50 % kosztów kwalifikowanych PROW</t>
  </si>
  <si>
    <t>22.</t>
  </si>
  <si>
    <t>Program rozwoju bazy sportowej</t>
  </si>
  <si>
    <t>Budowa boisk sportowych w ramach programu Orlik 2012 przy ul. Akacjowej</t>
  </si>
  <si>
    <t>2008-2010</t>
  </si>
  <si>
    <t>Orlik 2012</t>
  </si>
  <si>
    <t>23.</t>
  </si>
  <si>
    <t>Zespół boisk sportowych przy ulicy Zamkowej</t>
  </si>
  <si>
    <t>85% kosztów kwal. RPO 9.3</t>
  </si>
  <si>
    <t>24.</t>
  </si>
  <si>
    <t>Budowa boiska sportowego wraz z ogrodzeniem przy ul. Świerkowej</t>
  </si>
  <si>
    <t>25.</t>
  </si>
  <si>
    <t>Budowa boisk sportowych w ramach programu Orlik 2012 w północnej części Gminy</t>
  </si>
  <si>
    <t>Orlik 2012 - dotacja               666 000,00</t>
  </si>
  <si>
    <t>26.</t>
  </si>
  <si>
    <t>Pływalnia kryta</t>
  </si>
  <si>
    <t>2005-2015</t>
  </si>
  <si>
    <t>75% PPP lub spółka celowa</t>
  </si>
  <si>
    <t>27.</t>
  </si>
  <si>
    <t>Program termomoderniza-cji</t>
  </si>
  <si>
    <t>Właściwe gospodarowa-nie energią</t>
  </si>
  <si>
    <t>Termomodernizacja budynków Zespołu Szkolno-Przedszkolnego</t>
  </si>
  <si>
    <t>2006-2010</t>
  </si>
  <si>
    <t>WFOŚiGW = 581 369,00, Dotacja WFOŚIGW              = 13 233,00, BGK = 298 174,00</t>
  </si>
  <si>
    <t>28.</t>
  </si>
  <si>
    <t>Termomodernizacja budynku na boisku sportowym</t>
  </si>
  <si>
    <t>50% kosztów kwal. WFOŚiGW, 85% kosztów kwal. RPO 5.3</t>
  </si>
  <si>
    <t>29.</t>
  </si>
  <si>
    <t>Program rozwoju społeczeństwa informacyjnego</t>
  </si>
  <si>
    <t>Sprawne i funkcjonalne działanie administracji i jednostek organizacyjnych</t>
  </si>
  <si>
    <t>SilesiaNet - budowa społeczeństwa informacyjnego w Subregionie Centralnym Województwa Śląskiego: Powiat Mikołowski oraz Gminy Powiatu Mikołowskiego (Mikołów, Łazsika Górne, Orzesze, Ornontowice, Wyry)</t>
  </si>
  <si>
    <t>Powiat Mikołowski, Gminy Powiatu</t>
  </si>
  <si>
    <t>30.</t>
  </si>
  <si>
    <t>Zintegrowany system zarządzania Gminami Powiatu Mikołowskiego i Powiatem Mikołowskim w oparciu o system informacji o terenie (GIS)</t>
  </si>
  <si>
    <t xml:space="preserve">85% kosztów kwal.
RPO </t>
  </si>
  <si>
    <t>31.</t>
  </si>
  <si>
    <t>Program doposażania w sprzęt</t>
  </si>
  <si>
    <t>32.</t>
  </si>
  <si>
    <t>Program budowy mieszkań socjalnych</t>
  </si>
  <si>
    <t>Zapewnienie mieszkaniowej bazy socjalnej</t>
  </si>
  <si>
    <t>Budowa mieszkań socjalnych</t>
  </si>
  <si>
    <t>33.</t>
  </si>
  <si>
    <t>Program poprawy bezpieczeństwa</t>
  </si>
  <si>
    <t>Zapewnienie bezpieczeństwa publicznego</t>
  </si>
  <si>
    <t>Monitoring na terenie Gminy</t>
  </si>
  <si>
    <t>2010-2011</t>
  </si>
  <si>
    <t>Załącznik nr 10</t>
  </si>
  <si>
    <t xml:space="preserve">                                     DOCHODY NA PROGRAMY REAZLIZOWANE ZA ŚRODKÓW O KTÓRYCH MOWA W ART. 5 UST.1 pkt. 2 i 3</t>
  </si>
  <si>
    <t>L.P.</t>
  </si>
  <si>
    <t>NAZWA PROGRAMU</t>
  </si>
  <si>
    <t>NUMER DZIAŁANIA</t>
  </si>
  <si>
    <t>NAZWA PROJEKTU</t>
  </si>
  <si>
    <t>JEDNOSTKA ORGANIZACYJNA, KTÓRA REALIZUJE ZADANIA</t>
  </si>
  <si>
    <t>OKRES REALIZACJI</t>
  </si>
  <si>
    <t>KLASYFIKACJA BUDŻETOWA</t>
  </si>
  <si>
    <t xml:space="preserve">WARTOŚĆ </t>
  </si>
  <si>
    <t>§</t>
  </si>
  <si>
    <t>ŹRÓDŁA FINANSOWANIA</t>
  </si>
  <si>
    <t>Program Operacyjny Kapitał Ludzki</t>
  </si>
  <si>
    <t xml:space="preserve">9.5 Oddolne inicjatywy eukacyjne na obszarach wiejskich </t>
  </si>
  <si>
    <t>Promocja kształcenia przez całe życie - kampania informacyjno-promocyjna w gminie Ornontowice</t>
  </si>
  <si>
    <t>Urząd Gminy</t>
  </si>
  <si>
    <t>750-75095</t>
  </si>
  <si>
    <t>UE</t>
  </si>
  <si>
    <t>budżet państwa</t>
  </si>
  <si>
    <t>środki własne</t>
  </si>
  <si>
    <t>WWWirtualne Ornontowice - rozwój edukacji informatycznej w Gminie</t>
  </si>
  <si>
    <t>Pasja sposobem na pracę</t>
  </si>
  <si>
    <t>Języki obce kluczem do sukcesu - edukacja językowa mieszkańców Ornontowic</t>
  </si>
  <si>
    <t>9.1 Wyrównywanie sznas edukacyjnych i zapewnienie wysokiej jakości usług edukacyjnych świadczonych w systemie oświaty</t>
  </si>
  <si>
    <t>Angielski? Naturalnie… - podniesienie poziomu znajomości języka angielskiego w Gimnazjum w Ornontowicach</t>
  </si>
  <si>
    <t>2010 - 2011</t>
  </si>
  <si>
    <t>Razem</t>
  </si>
  <si>
    <t xml:space="preserve">                                     WYDATKI NA PROGRAMY REAZLIZOWANE ZA ŚRODKÓW O KTÓRYCH MOWA W ART. 5 UST.1 pkt. 2 i 3</t>
  </si>
  <si>
    <t>DZIAŁ</t>
  </si>
  <si>
    <t>ROZDZIAŁ</t>
  </si>
  <si>
    <t>NAZWA KLASYFIKACJI</t>
  </si>
  <si>
    <t>PLAN</t>
  </si>
  <si>
    <t>Wytwarzanie i zaopatrywanie w energię elektryczną , gaz i wodę</t>
  </si>
  <si>
    <t>Dostarczanie ciepła</t>
  </si>
  <si>
    <t>Dostarczanie wody</t>
  </si>
  <si>
    <t>Dostarczanie energii elektrycznej</t>
  </si>
  <si>
    <t>Gospodarka mieszkaniowa</t>
  </si>
  <si>
    <t xml:space="preserve">Gospodarka gruntami i nieruchomościami </t>
  </si>
  <si>
    <t>Pozostała działalność</t>
  </si>
  <si>
    <t>Admistracja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</si>
  <si>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</si>
  <si>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</si>
  <si>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</si>
  <si>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</si>
  <si>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</si>
  <si>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</si>
  <si>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</si>
  <si>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</si>
  <si>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Część oświatowa subwencji ogólnej dla jednostek samorządu terytorialnego</t>
  </si>
  <si>
    <t>Oświata i wychowanie</t>
  </si>
  <si>
    <t>Pomoc społeczna</t>
  </si>
  <si>
    <t>Zasiłki i pomoc w naturze oraz składki na ubezpieczenia emerytalne i rentowe</t>
  </si>
  <si>
    <t>Ośrodki pomocy społecznej</t>
  </si>
  <si>
    <t>Gospodarka ściekowa i ochrona wód</t>
  </si>
  <si>
    <t>Oczyszczanie miast i wsi</t>
  </si>
  <si>
    <t>SUMA</t>
  </si>
  <si>
    <t>Gospodarka komunalna i ochrona środowiska</t>
  </si>
  <si>
    <t>Wpływy z podatku rolnego, podatku leśnego, podatku od spadków i darowizn, podatku od czynności cywilnoprawnych oraz podatków i opłat lokalnych od osób fizycznych</t>
  </si>
  <si>
    <t>Dochody od osób prawnych, od osób fizycznych i od innych jednostek nie posiadających osobowości prawnej oraz wydatki związane z ich poborem</t>
  </si>
  <si>
    <t>75621</t>
  </si>
  <si>
    <t xml:space="preserve">DOCHODY </t>
  </si>
  <si>
    <t xml:space="preserve">    ZESTAWIENIE DZIAŁÓW DOCHODÓW</t>
  </si>
  <si>
    <t xml:space="preserve">Wpływy z usług </t>
  </si>
  <si>
    <t xml:space="preserve">Wpływy ze sprzedaży składników majątkowych </t>
  </si>
  <si>
    <t xml:space="preserve">Wpływy z różnych dochodów </t>
  </si>
  <si>
    <t xml:space="preserve">Podatek od działalności gospodarczej osób fizycznych, opłacanych w formie karty podatkowej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</si>
  <si>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</si>
  <si>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</si>
  <si>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</si>
  <si>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</si>
  <si>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Wpływy z opłaty targowej </t>
  </si>
  <si>
    <t xml:space="preserve">Podatek od czynności cywilnoprawnych </t>
  </si>
  <si>
    <t xml:space="preserve">Wpływy z opłat za zezwolenia na sprzedaż alkoholu </t>
  </si>
  <si>
    <t xml:space="preserve">Podatek dochodowy od osób fizycznych </t>
  </si>
  <si>
    <t xml:space="preserve">Podatek dochodowy od osób prawnych </t>
  </si>
  <si>
    <t xml:space="preserve">Subwencje ogólne  z budżetu państwa </t>
  </si>
  <si>
    <t>Administracja publiczna</t>
  </si>
  <si>
    <t>80101</t>
  </si>
  <si>
    <t>Szkoły podstawowe</t>
  </si>
  <si>
    <t>80110</t>
  </si>
  <si>
    <t>Gimnazja</t>
  </si>
  <si>
    <t>0830</t>
  </si>
  <si>
    <t>Wpływy z usług</t>
  </si>
  <si>
    <t xml:space="preserve"> - wpływy z opłat za ciepło</t>
  </si>
  <si>
    <t>Wpływy z opłat za energię - ZGZG</t>
  </si>
  <si>
    <t>0750</t>
  </si>
  <si>
    <t>Dochody z  najmu i dzierżawy składników majatkowych Skarbu Państwa, jednostek samorządu terytorialnego lub innych jednostek zaliczanych do sektora finansów publicznych oraz innych umów o podobnym charakterze</t>
  </si>
  <si>
    <t>0870</t>
  </si>
  <si>
    <t>2010</t>
  </si>
  <si>
    <t>0970</t>
  </si>
  <si>
    <t>0350</t>
  </si>
  <si>
    <t>0310</t>
  </si>
  <si>
    <t>0320</t>
  </si>
  <si>
    <t>0330</t>
  </si>
  <si>
    <t>0340</t>
  </si>
  <si>
    <t>0430</t>
  </si>
  <si>
    <t>0500</t>
  </si>
  <si>
    <t>0480</t>
  </si>
  <si>
    <t>0510</t>
  </si>
  <si>
    <t xml:space="preserve">Wpływy z opłaty eksploatacyjnej od przedsiębiorstw górniczych węgla kamiennego </t>
  </si>
  <si>
    <t>0010</t>
  </si>
  <si>
    <t>0020</t>
  </si>
  <si>
    <t>2920</t>
  </si>
  <si>
    <t>0690</t>
  </si>
  <si>
    <t>Wpływy z różnych opłat</t>
  </si>
  <si>
    <t xml:space="preserve"> - Duplikaty legitymacji</t>
  </si>
  <si>
    <t xml:space="preserve"> - Wyżywienie i sprzedaż w sklepikach </t>
  </si>
  <si>
    <t>2030</t>
  </si>
  <si>
    <t>GMINA ORNONTOWICE</t>
  </si>
  <si>
    <t>750</t>
  </si>
  <si>
    <t>75011</t>
  </si>
  <si>
    <t>Administracja puliczna</t>
  </si>
  <si>
    <t xml:space="preserve">     samorządu terytorialnego podlegających odprowadzeniu do budżetu państwa</t>
  </si>
  <si>
    <t xml:space="preserve">    GMINA ORNONTOWICE</t>
  </si>
  <si>
    <t>Załącznik nr 1</t>
  </si>
  <si>
    <t>PARAGRAF</t>
  </si>
  <si>
    <t>0410</t>
  </si>
  <si>
    <t>Wpływy z opłaty skarbowej</t>
  </si>
  <si>
    <t>0490</t>
  </si>
  <si>
    <t>80148</t>
  </si>
  <si>
    <t>Stołówki szkolne</t>
  </si>
  <si>
    <t>Stołowki szkolne</t>
  </si>
  <si>
    <t>Wpływy z innych lokalnych opłat pobieranych przez jednostek samorządu terytorialnego na podstawie odrębnych ustaw</t>
  </si>
  <si>
    <t>80104</t>
  </si>
  <si>
    <t>Przedszkola</t>
  </si>
  <si>
    <t>851</t>
  </si>
  <si>
    <t>85195</t>
  </si>
  <si>
    <t>Ochrona zdrowia</t>
  </si>
  <si>
    <t>Wpływy z usług - ZGZG</t>
  </si>
  <si>
    <t xml:space="preserve"> - Wpływy z odpadów stałych ZGZG</t>
  </si>
  <si>
    <t>ORNONTOWICE NA ROK 2010</t>
  </si>
  <si>
    <t>Wpływy z opłat za wodę - ZGZG - 180 000</t>
  </si>
  <si>
    <t>Wpływy z opłat za wodę - ZGKiW - 1 155 000</t>
  </si>
  <si>
    <t>710</t>
  </si>
  <si>
    <t>71095</t>
  </si>
  <si>
    <t>Wpływy za odprowadzanie ścieków ZGZG - 40 000</t>
  </si>
  <si>
    <t>Wpływy za odprowadzanie ścieków ZGKiW -           214 000</t>
  </si>
  <si>
    <t>2039</t>
  </si>
  <si>
    <t>85216</t>
  </si>
  <si>
    <t>Zasilki stałe</t>
  </si>
  <si>
    <t>925</t>
  </si>
  <si>
    <t>92503</t>
  </si>
  <si>
    <t>Rezerwaty i pomniki przyrody</t>
  </si>
  <si>
    <t>Ogrody botaniczne i zoologiczne oraz naturalne obszary i obiekty chronionej przyrody</t>
  </si>
  <si>
    <t xml:space="preserve">                                  zadań zleconych gminie ustawami na 2010 rok</t>
  </si>
  <si>
    <t xml:space="preserve">                                   własnych zadań bieżących gmin na 2010 rok</t>
  </si>
  <si>
    <t>Zasiłki stałe</t>
  </si>
  <si>
    <t>85213</t>
  </si>
  <si>
    <t xml:space="preserve">                                                                  w roku 2010</t>
  </si>
  <si>
    <t>dochody z najmu lokalu UG - 25 000</t>
  </si>
  <si>
    <t>0760</t>
  </si>
  <si>
    <t>0470</t>
  </si>
  <si>
    <t>Wpływy z tytułu przekształcenia prawa użytkowania wieczystego przysługującego osobom fizycznym w prawo własności</t>
  </si>
  <si>
    <t>Wpływy z opłat za zarząd, użytkowanie i użytkowanie wieczyste nieruchomosci</t>
  </si>
  <si>
    <t>Działalność usługowa</t>
  </si>
  <si>
    <t>Dotacje celowe otrzymane z budżetu państwa na realizacje zadań bieżących z zakresu administracji rządowej oraz innych zadań zleconych gminie (związków gmin) ustawami</t>
  </si>
  <si>
    <t>Urzędy gminy ( miast i mast na prawach powiatu)</t>
  </si>
  <si>
    <t>Świadczenia rodzinne, świadczenia z funduszu alimentacyjengo oraz składki na ubezpieczenia emerytalne i rentowe z ubezpieczenia społecznego</t>
  </si>
  <si>
    <t>Składki na ubezpieczenie zdrowotne opłacane za osoby pobierjące niektóre świadczena z pomocy społecznej, niektóre świedczenia rodzinne oraz osoby uczestniczące w zajęciach w centrum integracji społecznej</t>
  </si>
  <si>
    <t>Dotacje celowe otrzymane z budżetu państwa na realizacje własnych zadań bieżących gmin (związków gmin)</t>
  </si>
  <si>
    <t>Wpływy z innych opłat pobieranych przez jednostek samorządu terytorialnego na podtswie odrębnych ustaw</t>
  </si>
  <si>
    <t>Załącznik nr 6</t>
  </si>
  <si>
    <t>Załącznik nr 7</t>
  </si>
  <si>
    <t xml:space="preserve">                 Dochody z zakresu zadań administracji rządowej oraz innych</t>
  </si>
  <si>
    <t xml:space="preserve">                      Dochody otrzymanych z budżetu państwa na realizacje</t>
  </si>
  <si>
    <t xml:space="preserve">                 Dochody związanych z realizacją zadań zleconych jednostkom</t>
  </si>
  <si>
    <t>0980</t>
  </si>
  <si>
    <t>Składki na ubezpieczenie zdrowotne opłacane za osoby pobierjące niektóre świadczena z pomocy społecznej, niektóre świedczenia rodzinne oraz za osoby uczestniczące w zajęciach w centrum integracji społecznej</t>
  </si>
  <si>
    <t xml:space="preserve">dochody z najmu lokalu - ZGZG </t>
  </si>
  <si>
    <t>dochody z najmu lokalu ZGZG - 480 000</t>
  </si>
  <si>
    <t>Wpływyz tytułu zwrotów wypłaconych świadczeń z funduszu alimentacyjnego</t>
  </si>
  <si>
    <t>75095</t>
  </si>
  <si>
    <t>2008</t>
  </si>
  <si>
    <t>2009</t>
  </si>
  <si>
    <t>Dotacje rozwojowe oraz środki na finansowanie Wspólnej Polityki Rolnej</t>
  </si>
  <si>
    <t>KOMENTARZ DO BUDŻETU GMINY</t>
  </si>
  <si>
    <t>Załącznik nr 2</t>
  </si>
  <si>
    <t xml:space="preserve">WYDATKI </t>
  </si>
  <si>
    <t>010</t>
  </si>
  <si>
    <t>Rolnictwo i łowiectwo</t>
  </si>
  <si>
    <t>01009</t>
  </si>
  <si>
    <t>Spółki wodne</t>
  </si>
  <si>
    <t>2580</t>
  </si>
  <si>
    <t>Dotacja celowa z budżetu na finansowanie lub dofinansowanie zadań zleconych do realizacji pozostałym jednostkom niezaliczanych do sektora finansów publicznych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</si>
  <si>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</si>
  <si>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</si>
  <si>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</si>
  <si>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</si>
  <si>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</si>
  <si>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</si>
  <si>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 xml:space="preserve">Wpłaty gmin na rzecz izb rolniczych w wysokości 2 % uzyskanych wpływów z podatku rolnego </t>
  </si>
  <si>
    <t>Wytwarzanie i zaopatrywanie w energię elektryczną, gaz i wodę</t>
  </si>
  <si>
    <t>Wydatki osobowe nie zaliczane do wynagrodzeń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</si>
  <si>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</si>
  <si>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</si>
  <si>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</si>
  <si>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</si>
  <si>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>Wynagrodzenia bezosobowe</t>
  </si>
  <si>
    <t>Zakup materiałów i wyposażenia</t>
  </si>
  <si>
    <t xml:space="preserve">Zakup energii 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</si>
  <si>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</si>
  <si>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</si>
  <si>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</si>
  <si>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</si>
  <si>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</si>
  <si>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</si>
  <si>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 xml:space="preserve">Podróże służbowe krajowe </t>
  </si>
  <si>
    <t xml:space="preserve">Różne opłaty i składki </t>
  </si>
  <si>
    <t>Odpisy na ZFŚS</t>
  </si>
  <si>
    <t>Podatek od towarów i usług (VAT)</t>
  </si>
  <si>
    <t xml:space="preserve">Kary i odszkodowania wypłacane na rzecz osób fizycznych </t>
  </si>
  <si>
    <t>Koszty postępowania sądowego i prokuratorskiego</t>
  </si>
  <si>
    <t>Szkolenia pracowników niebedących członkami korpusu służby cywilnej</t>
  </si>
  <si>
    <t>Zakup materiałów papierniczych do sprzętu drukarskiego i urządzeń kserograficznych</t>
  </si>
  <si>
    <t xml:space="preserve">Zakup akcesoriów komputerowych w tym programów i licencji </t>
  </si>
  <si>
    <t>Transport i łączność</t>
  </si>
  <si>
    <t>Lokalny transport zbiorowy</t>
  </si>
  <si>
    <t>Dotacje celowe przekazane gminie na zadania bieżące realizowane na podstawie porozumień (umów) między jst</t>
  </si>
  <si>
    <t>Drogi publiczne gminne</t>
  </si>
  <si>
    <t>Infrastruktura telekomunikacyjna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</si>
  <si>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</si>
  <si>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</si>
  <si>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</si>
  <si>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przekazane gminie na inwestycje i zakupy inwestycyjne  realizowane na podstawie porozumień (umów) między jednostkami samorządu terytorialnego</t>
  </si>
  <si>
    <t>Różne jednostki obsługi gospodarki mieszkaniowej</t>
  </si>
  <si>
    <t>Wynagrodzenia osobowe pracowników</t>
  </si>
  <si>
    <t>Składki na ubezpieczenia społeczne</t>
  </si>
  <si>
    <t xml:space="preserve">Wynagrodzenia bezosobowe </t>
  </si>
  <si>
    <t>Zakup energii</t>
  </si>
  <si>
    <t xml:space="preserve">Zakup usług zdrowotnych </t>
  </si>
  <si>
    <t>Zakup usług obejmujących wykonanie ekspertyz, analiz i opinii</t>
  </si>
  <si>
    <t xml:space="preserve">Odpis na ZFŚS </t>
  </si>
  <si>
    <t>Szkolenia pracowników niebędących członkami korpusu służby cywilnej</t>
  </si>
  <si>
    <t>Zakup materiałow papierniczych do sprzętu drukarskiego i urządzen kserograficznych</t>
  </si>
  <si>
    <t>Gospodarka gruntami i nieruchomościami</t>
  </si>
  <si>
    <t>Opłaty na rzecz budżetów jednostek samorządu terytorialnego</t>
  </si>
  <si>
    <t>Wydatki na zakupy inwestycyjne jednostek budżetowych</t>
  </si>
  <si>
    <t>Plany zagospodarowania przestrzennego</t>
  </si>
  <si>
    <t>Prace geodezyjne i kartograficzne (nie inwestycyjne)</t>
  </si>
  <si>
    <t>Wydatki osobowe niezaliczone do wynagrodzeń</t>
  </si>
  <si>
    <t>Dodatkowe wynagrodzenie roczne</t>
  </si>
  <si>
    <t>Składki na Fundusz Pracy</t>
  </si>
  <si>
    <t xml:space="preserve">Odpisy na ZFŚS </t>
  </si>
  <si>
    <t>Rady Gmin (miast i miast na prawach powiatów)</t>
  </si>
  <si>
    <t>Różne wydatki na rzecz osób fizycznych</t>
  </si>
  <si>
    <t>Urzędy gmin (miast i miast na prawach powiatu)</t>
  </si>
  <si>
    <t xml:space="preserve">Wynagrodzenia agencyjno-prowizyjne </t>
  </si>
  <si>
    <t>Wpłaty na PFRON</t>
  </si>
  <si>
    <t>Wynagrodzenie bezosobowe</t>
  </si>
  <si>
    <t xml:space="preserve">Zakup usług dostępu do sieci internet </t>
  </si>
  <si>
    <t>Zakup matreiałow papierniczych do sprzętu drukarskiego i urządzen kserograficznych</t>
  </si>
  <si>
    <t>Dotacja celowa z budżetu na finansowanie lub dofinansowanie zadań zleconych do realizacji stowarzyszeniom</t>
  </si>
  <si>
    <t>Zakup usług obejmujących  wykonanie ekspertyz, analiz i opinii</t>
  </si>
  <si>
    <t>Bezpieczeństwo publiczne i ochrona przeciwpożarowa</t>
  </si>
  <si>
    <t>Komeny Wojewódzki Policji</t>
  </si>
  <si>
    <t>Wpłaty jednostek na fundusz celowy</t>
  </si>
  <si>
    <t>Komendy Powiatowe Policji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</si>
  <si>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</si>
  <si>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</si>
  <si>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</si>
  <si>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</si>
  <si>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</si>
  <si>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</si>
  <si>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 i wyrobów medycznych i produktów biobójczych</t>
  </si>
  <si>
    <t>Zakup sprzętu i uzbrojenia</t>
  </si>
  <si>
    <t>Opłaty  na rzecz budżetów jednostek samorządu terytorialnego</t>
  </si>
  <si>
    <t>Ochotnicze straże pożarne</t>
  </si>
  <si>
    <t>Rózne opłaty i składki</t>
  </si>
  <si>
    <t>Obrona cywilna</t>
  </si>
  <si>
    <t>Zarządzanie kryzysowe</t>
  </si>
  <si>
    <t xml:space="preserve">Dotacja celowa na pomoc finansową udzielaną między jednostkami samorządu terytorialnego na dofinansowanie własnych zadań bieżących </t>
  </si>
  <si>
    <t xml:space="preserve">Monitoring na terenie gminy </t>
  </si>
  <si>
    <t>Dochody od osób prawnych, od osób fizycznych i innych jednostek nieposiadających osobowości prawnej oraz wydatki związane z ich poborem</t>
  </si>
  <si>
    <t>Pobór podatków, opłat i niepodatkowych należności budżetowych</t>
  </si>
  <si>
    <t xml:space="preserve">Zakup usług pozostałych </t>
  </si>
  <si>
    <t>Pozostałe odsetki</t>
  </si>
  <si>
    <t xml:space="preserve">Koszty postępowania sądowego i prokuratorskiego </t>
  </si>
  <si>
    <t xml:space="preserve">Zakup materiałow papierniczych do sprzętu drukarskiego i kserograficznego  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</si>
  <si>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</si>
  <si>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</si>
  <si>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 związanych z obsługą długu krajowego</t>
  </si>
  <si>
    <t>Rezerwy ogólne i celowe</t>
  </si>
  <si>
    <t>Rezerwy</t>
  </si>
  <si>
    <t>Część równoważąca subwencji ogólnej dla gmin</t>
  </si>
  <si>
    <t xml:space="preserve">Wpłaty jednostek samorządu terytorialnego do budżetu państwa </t>
  </si>
  <si>
    <t>Zakup pomocy naukowych, dydaktycznych i książek</t>
  </si>
  <si>
    <t>Odpis na ZFŚS</t>
  </si>
  <si>
    <t>Zakup materiałow papierniczych do sprzętu drukarskiego i urządzeń kserograficznych</t>
  </si>
  <si>
    <t>Dotacja celowa przekazana gminie na zadania bieżące realizowane na podstawie porozumień (umów) pomiedzy jst</t>
  </si>
  <si>
    <t>Dotacja podmiotowa z budżetu dla niepublicznej jednostki systemu oświaty</t>
  </si>
  <si>
    <t>Szkolenie pracowników niebędących członkami korpusu służby cywilnej</t>
  </si>
  <si>
    <t>Zakup akcesoriów komputerowych, w tym programów i licencji</t>
  </si>
  <si>
    <t>Wydatki osobowe niezaliczane do wynagrodzeń</t>
  </si>
  <si>
    <t>Dowożenie uczniów do szkół</t>
  </si>
  <si>
    <t>Dokształcanie i doskonalenie nauczycieli</t>
  </si>
  <si>
    <t xml:space="preserve">Zakup środków żywności </t>
  </si>
  <si>
    <t xml:space="preserve">Zakup usług remontowych </t>
  </si>
  <si>
    <t xml:space="preserve">Podatek od towarów i usług (VAT) </t>
  </si>
  <si>
    <t>Zakup akcesoriów komputerowych , w tym programów i licencji</t>
  </si>
  <si>
    <t>Dotacja celowa przekazana gminie na zadania bieżące realizowane na podstawie porozumień (umów) między jst</t>
  </si>
  <si>
    <t xml:space="preserve">Stypendia dla uczniów </t>
  </si>
  <si>
    <t>Szkolnictwo wyższe</t>
  </si>
  <si>
    <t>Stypendia i zasiłki dla studentów</t>
  </si>
  <si>
    <t>Zwalczanie narkomanii</t>
  </si>
  <si>
    <t xml:space="preserve">Dotacja celowa z budżetu na finansowanie lub dofinansowanie zadań zleconych do realizacji stowarzyszeniom </t>
  </si>
  <si>
    <t>Przeciwdziałanie alkoholizmowi</t>
  </si>
  <si>
    <t>Zakup dostępu do sieci internet</t>
  </si>
  <si>
    <t>Dotacja podmiotowa z budżetu dla samodzielnego publicznego zakładu opieki zdrowotnej</t>
  </si>
  <si>
    <t>Świadczenia rodzinne, świadczenia z funduszu alimentacyjnego oraz składki na ubezpieczenie emerytalne i rentowe z ubezpieczenia społecznego</t>
  </si>
  <si>
    <t>Świadczenia społeczne</t>
  </si>
  <si>
    <t xml:space="preserve">Zakup materiałów i wyposażenia </t>
  </si>
  <si>
    <t>Składki na ubezpieczenie zdrowotne</t>
  </si>
  <si>
    <t>Zasiłki i pomoc w naturze oraz składki na ubezpieczenie emerytalne i rentowe</t>
  </si>
  <si>
    <t xml:space="preserve">Świadczenia społeczne </t>
  </si>
  <si>
    <t>Zakup usług przez jednostki samorządu terytorialnego od innych jednostek samorządu terytorialnego</t>
  </si>
  <si>
    <t>Dodatki mieszkaniowe</t>
  </si>
  <si>
    <t>Usługi opiekuńcze i specjalistyczne usługi opiekuńcze</t>
  </si>
  <si>
    <t>Edukacyjna opieka wychowawcza</t>
  </si>
  <si>
    <t>Pomoc materialna dla uczniów</t>
  </si>
  <si>
    <t>Inne formy pomocy dla uczniów</t>
  </si>
  <si>
    <t xml:space="preserve">Gospodarka komunalna i ochrona środowiska </t>
  </si>
  <si>
    <t>Zaklup usług pozostałych</t>
  </si>
  <si>
    <t>Oświetlenie ulic, placów i dróg</t>
  </si>
  <si>
    <t>Kultura i ochrona dziedzictwa narodowego</t>
  </si>
  <si>
    <t>Domy i ośrodki kultury, świetlice i kluby</t>
  </si>
  <si>
    <t xml:space="preserve">Dotacja podmiotowa z budżetu dla samorządowej instytucji kultury </t>
  </si>
  <si>
    <t>Biblioteki</t>
  </si>
  <si>
    <t>Kultura fizyczna i sport</t>
  </si>
  <si>
    <t>Obiekty sportowe</t>
  </si>
  <si>
    <t>Zadania w zakresie kultury fizycznej i sportu</t>
  </si>
  <si>
    <t>Nagrody o chrakterze szczególnym niezaliczana do wynagrodzeń</t>
  </si>
  <si>
    <t>Budowa wodociągu przy ulicy Dworcowej i Marzankowice - 100 000</t>
  </si>
  <si>
    <t>Budowa kanalizacji sanitarnej i deszczowej ulica Dworcowa i Marzankowice oraz kanalizacji sanitarnej ulica Polna - zlewnia Ornontowice Płd., podzlewnia           K-3 zad.2  - 254 262</t>
  </si>
  <si>
    <t>PB-W oczyszczalni Ornontowice Północ -                  179 340</t>
  </si>
  <si>
    <t>PB-W kanalizacji sanitarnej i deszcowej w Gminie Ornontowice - 263 000</t>
  </si>
  <si>
    <t xml:space="preserve">Wpłaty gmin na rzecz izb rolniczych w wysokości 2% uzyskanych wpływów z podatku rolnego </t>
  </si>
  <si>
    <t>Zakład Gospodarki Komunalnej i Wodociągowej</t>
  </si>
  <si>
    <t>Zakup wodomierzy, manometrów, plomb i zaworów  -         5 000</t>
  </si>
  <si>
    <t>Opaski naprawcze - 7 000</t>
  </si>
  <si>
    <t>Materiały ekspoatacyjne - 4 000</t>
  </si>
  <si>
    <t>Zakup wody mineralnej - 2 000</t>
  </si>
  <si>
    <t>Zakup wyposażenia wodociągowego - 5 000</t>
  </si>
  <si>
    <t>Zakup materiałów biurowych i chemicznych oraz wyposażenia, zakup paliwa i oleju - 5 000</t>
  </si>
  <si>
    <t>zakup energii - 6 900</t>
  </si>
  <si>
    <t>zakup wody - 834 600</t>
  </si>
  <si>
    <t>Konserwacja systemu alarmowego - 5 000</t>
  </si>
  <si>
    <t>Remont sieci wodociągowej ,usuwanie awarii wodociągowych - 40 000</t>
  </si>
  <si>
    <t>Usługi laboratoryjne,lagalizacyjne i pocztowe - 3 000</t>
  </si>
  <si>
    <t>Usługa telematryczna- 3 000</t>
  </si>
  <si>
    <t>Nadzory, prowizje,przeglądy, aktulaizacja oprogramowania - 4 000</t>
  </si>
  <si>
    <t>Usługi sprzętowe, transportowe, specjalistyczne -           2 000</t>
  </si>
  <si>
    <t>Dotacje celowe przekazane gminie na zadania bieżące realizowane na podstawie porozumień (umów) między jednostkami samorządu terytorialnego</t>
  </si>
  <si>
    <t>komunikacja pasażerska</t>
  </si>
  <si>
    <t>Budowa drogi lokalnej do Kolonii Solarnia  -etap III - 80 000</t>
  </si>
  <si>
    <t>Budowa sięgacza ul.Zwycięstwa w rejonie nasypu kolejowego - 50 000</t>
  </si>
  <si>
    <t>Uklad dróg wraz z infrastrukturą techniczną na terenach inwestycyjnych na przedpolu Kopalni w Ornontowicach (Budowa ul.Skośnej 2009-2010) -           647 072</t>
  </si>
  <si>
    <t>Budowa ul.Granicznej - 90 000</t>
  </si>
  <si>
    <t>Zakup piasku, soli, żużlu -  2 500</t>
  </si>
  <si>
    <t>Zakup farb do malowania dróg - 2 500</t>
  </si>
  <si>
    <t>Zakup znaków drogowych, kruszywa i innych materiałów -5 000</t>
  </si>
  <si>
    <t xml:space="preserve">Remont cząstowy dróg </t>
  </si>
  <si>
    <t>Usługi transportowe - 5 000</t>
  </si>
  <si>
    <t xml:space="preserve">Odśnieżanie dróg Akcja "ZIMA" - 70 000 </t>
  </si>
  <si>
    <t>Infrasttruktura telekomuniakcyjna</t>
  </si>
  <si>
    <t>Silesia-Net - budowa społeczeństwa informacyjnego w subregionie centralnym województwa Śląskiego : Powiat mikołowski oraz gminy powiatu mikołowskiego</t>
  </si>
  <si>
    <t>Zadania w zakresie upowszechninia turystyki</t>
  </si>
  <si>
    <t>Sieć tras rowerowych na terenie powiatu mikołowskiego - intrastruktura aktywnych form turystyki</t>
  </si>
  <si>
    <t>Zakład Gospodarki Zasobami Gminy</t>
  </si>
  <si>
    <t>Zakup materiałów biurowych, druków, prasy i paliwa oraz innych - 2 600</t>
  </si>
  <si>
    <t>Środki czystości - 2 000</t>
  </si>
  <si>
    <t>Zakup materiałów budowlanych - 6 500</t>
  </si>
  <si>
    <t>Usuwanie awarii - 2 100</t>
  </si>
  <si>
    <t>Remont dachu Żabik 11 - 34 000</t>
  </si>
  <si>
    <t>Fundusz remontowy do wspólnot - 37 000</t>
  </si>
  <si>
    <t>Przegląd alarmów, oprogramowania i instalacji AZART - 5 100</t>
  </si>
  <si>
    <t>Obsługa F-K , Subiekt - 1 000</t>
  </si>
  <si>
    <t>Wywóz nieczystości - 63 000</t>
  </si>
  <si>
    <t>Opłaty pocztowe - 1 000</t>
  </si>
  <si>
    <t>Przeglądy i dezynfekcja bydynków- 1 500</t>
  </si>
  <si>
    <t>Przeglady kominiarskie - 1 950</t>
  </si>
  <si>
    <t>Prace kosztorysowwe, nadzory - 2 000</t>
  </si>
  <si>
    <t>Wpłaty do wspólnot (zarządzanie, porządek, przeglądy kominiarskie i techniczne, ubezpieczenia, odpady, anteny, ścieki, domofon, konserwacja i dezynfekcja) -50 100</t>
  </si>
  <si>
    <t>Usuwanie awarii - 5 000</t>
  </si>
  <si>
    <t>Obsługa prawnicza - 6 000</t>
  </si>
  <si>
    <t>Odcinanie liczników prądu elektrycznego - 4 500</t>
  </si>
  <si>
    <t>Opłaty notarialne - 5 000</t>
  </si>
  <si>
    <t>Opłaty sądowe - 5 000</t>
  </si>
  <si>
    <t>Ogłoszenia prasowe - 10 000</t>
  </si>
  <si>
    <t xml:space="preserve">Opłaty z tytułu wieczystego użytkowania </t>
  </si>
  <si>
    <t xml:space="preserve">Zakup gruntu </t>
  </si>
  <si>
    <t>Studium uwarunkowań i zagospodarowanie przestrzennego</t>
  </si>
  <si>
    <t xml:space="preserve">Prace geodezyjne i kartograficzne </t>
  </si>
  <si>
    <t>Utrzymanie w schornisku bezpańskich zwierząt  -       10 000</t>
  </si>
  <si>
    <t>Interwencje dotyczące bezpańskich psów - 6 000</t>
  </si>
  <si>
    <t>Fundusz remontowy Anatol - 3 470</t>
  </si>
  <si>
    <t>Remonty szalet - 2 000</t>
  </si>
  <si>
    <t>Zakup usług do szalet - 5 000</t>
  </si>
  <si>
    <t>Wpłata do wspólnot Anatol - 15 000</t>
  </si>
  <si>
    <t xml:space="preserve">Ekwiwalent za pranie odzieży </t>
  </si>
  <si>
    <t>Zakup części zamiennych i sprzetu ogrodniczego  -       5 000</t>
  </si>
  <si>
    <t>Zakup czasopism, znaczków i środków czystości -         5 000</t>
  </si>
  <si>
    <t>Zakup materiałów i sprzetu biurowego - 5 000</t>
  </si>
  <si>
    <t>Zakup odzieży ochronnej - 5 000</t>
  </si>
  <si>
    <t>Zakup paliwa i oleju - 15 000</t>
  </si>
  <si>
    <t>Remont urzadzeń i sprzetu, wiat przystankowych -         5 000</t>
  </si>
  <si>
    <t>Pozostałe remonty - 13 500</t>
  </si>
  <si>
    <t>Koszenie terenów zielonych , BIP - 2 000</t>
  </si>
  <si>
    <t>Obsługa programów komuterowych - 10 000</t>
  </si>
  <si>
    <t>Usługi pocztowe i prowizje - 600</t>
  </si>
  <si>
    <t>Usługi transportowe - 4 000</t>
  </si>
  <si>
    <t>Montaż i demontaż oświetlenia świątecznego -             15 000</t>
  </si>
  <si>
    <t>Opłaty z tytułu usług telekomunikacyjnych telefonii komórkowej</t>
  </si>
  <si>
    <t>Opłaty z tytułu usług telekomunikacyjnych telefonii stacjonarnej</t>
  </si>
  <si>
    <t>Zakup kosiarki bijakowej do ciągnika</t>
  </si>
  <si>
    <t xml:space="preserve">Diety radnych, Przewodniczącego i Zastępcy Przewodniczącego Rady Gminy </t>
  </si>
  <si>
    <t>Urzędy gmin (miast i miast na prawach powiatów)</t>
  </si>
  <si>
    <t xml:space="preserve">Wynagrodzenia osobowe pracowników w tym : </t>
  </si>
  <si>
    <t xml:space="preserve">Wynagrodzenia, dofinansowanie zadań zleconych </t>
  </si>
  <si>
    <t>Zakup akcesoriów komputerowych w tym programów i licencji  - 13 880</t>
  </si>
  <si>
    <t xml:space="preserve">Aktualizacja programu LEX i Zamówień publicznych - 2 370 </t>
  </si>
  <si>
    <t>Wydatki inwestycyjne jednostek budżetowych                                                  Wykonanie klimatyzacji w budynku UG</t>
  </si>
  <si>
    <t>Dotacje celowe przekazane gminie na inwestycje i zakupy inwestycyjne  realizowane na podstawie porozumień (umów) między jednostkami samorządu terytorialnego                                                                            Zintegrowany system zarządzania gminami powiatu mikołowskiego i Powiatem Mikołowskim w oparciu o system informacji o terenie (GIS)</t>
  </si>
  <si>
    <t>Zakup leków, wyrobów medycznych i produktów biobójczych</t>
  </si>
  <si>
    <t>Zakup oleju napędowego, smarów i części zamiennych - 10 000</t>
  </si>
  <si>
    <t>Zakup sprzetu i środków gaśniczych - 10 000</t>
  </si>
  <si>
    <t>Zakup oleju opałowego - 20 000</t>
  </si>
  <si>
    <t>Remont podłogi w części bojowej - 2000</t>
  </si>
  <si>
    <t>Remont ubytków elewacji budynku - 3 000</t>
  </si>
  <si>
    <t>Przeglą APS - 3 500</t>
  </si>
  <si>
    <t>Szkolenia - 4000</t>
  </si>
  <si>
    <t>Abonament selektywnego alarmu - 3 000</t>
  </si>
  <si>
    <t>Różne opłaty i składki</t>
  </si>
  <si>
    <t>Zakup gaśnic,masek ochronnych,tablic ostrzegawczych</t>
  </si>
  <si>
    <t>Dotacja na 112</t>
  </si>
  <si>
    <t>Rezerwy                                                                Zarządzanie kryzysowe - 20 000</t>
  </si>
  <si>
    <t>Rezerwa ogólna - 28 400</t>
  </si>
  <si>
    <t>Wydatki inwestycyjne jednostek budżetowych                                                  Termomoderizacja budynku Zespołu Szkolno -Przedszkolnego</t>
  </si>
  <si>
    <t xml:space="preserve">Dotacja celowa przekazana gminie na zadania bieżące realizowane na podstawie porozumień (umów) miedzy jst </t>
  </si>
  <si>
    <t>Zespół Szkolno-Przedszkolny</t>
  </si>
  <si>
    <t xml:space="preserve">Dowożenie dzieci do szkół </t>
  </si>
  <si>
    <t>Zakup materiałów i wposażenia</t>
  </si>
  <si>
    <t>Zakup materiałów ZSP - 500</t>
  </si>
  <si>
    <t>Zakup materiałów Gimnazjum - 500</t>
  </si>
  <si>
    <t>Dofinansowanie studiów ZSP - 17 000</t>
  </si>
  <si>
    <t>Dofinansowanie studiów Gimnazjum - 9 511</t>
  </si>
  <si>
    <t>Gimnazjum - 1 200</t>
  </si>
  <si>
    <t>ZSP - 1 421</t>
  </si>
  <si>
    <t xml:space="preserve">Zakład Usługowo - Pomocniczy dla Jednostek Oświatowych </t>
  </si>
  <si>
    <t>Gimnazjum</t>
  </si>
  <si>
    <t>Gminny Ośrodek Pomocy Społecznej</t>
  </si>
  <si>
    <t>Delegacje służbowe krajowe</t>
  </si>
  <si>
    <t>Koszty postepowania sądowego i prokuratorskiego</t>
  </si>
  <si>
    <t xml:space="preserve">Świetlica Profilaktyczno-Wychowawcza i Terapeutyczna </t>
  </si>
  <si>
    <t>Zakup pomocy naukowych, dydadktycznych i książek</t>
  </si>
  <si>
    <t>Zakup usługi dostepu do sieci internet</t>
  </si>
  <si>
    <t>Dotacja podmiotowa z budżetu dla samodzielnego publicznego zakładu opieki zdrowotnej utworzonego przez jst</t>
  </si>
  <si>
    <t>Składki na ubezpieczenie zdrowotne opłacane za osoby pobierające niektóre świadczena z pomocy społecznej, niektóre świedczenia rodzinne oraz osoby za uczestniczące w zajęciach w centrum integracji społecznej</t>
  </si>
  <si>
    <t>Zasiłki i pomoc w naturze oraz składniki na ubezpieczenie emerytalne i rentowe</t>
  </si>
  <si>
    <t>Zakup materiałów - 1 500</t>
  </si>
  <si>
    <t>Zakup odzieży ochronnej - 500</t>
  </si>
  <si>
    <t>Zakup paliwa - 3 000</t>
  </si>
  <si>
    <t>Inne zakupy - 5 000</t>
  </si>
  <si>
    <t>Badanie ścieków - 1 000</t>
  </si>
  <si>
    <t>Wywóz osadu nadmiernego - 2 000</t>
  </si>
  <si>
    <t>Pompowanie ścieków na oczyszczalnię ścieków "Bioblok" i pompowanie szamb - 5 000</t>
  </si>
  <si>
    <t>Usuwanie awarii - 7 000</t>
  </si>
  <si>
    <t>Podróże służbowe krajowe</t>
  </si>
  <si>
    <t>Wywóz nieczystości, segregacja odpadów, sprzątanie świata - 3 000</t>
  </si>
  <si>
    <t>Wystawka -15 000</t>
  </si>
  <si>
    <t xml:space="preserve">Konserwacja oświetlenia </t>
  </si>
  <si>
    <t>Nasadzenie i pielęgnacja krzewów - 10 000</t>
  </si>
  <si>
    <t>Utworzenie gminnego punktu odpadów niebezpiecznych - 7 000</t>
  </si>
  <si>
    <t>Zwalczanie szrotówka kosztanowcowiaczka - 4 500</t>
  </si>
  <si>
    <t xml:space="preserve">Opłata za korzystanie ze środowiska </t>
  </si>
  <si>
    <t>Budowa budynku ZGKiW - 80 000</t>
  </si>
  <si>
    <t>Budowa mieszkań socjalnych - 1 856 500</t>
  </si>
  <si>
    <t>Budowa miejsc parki gowych przy ul.Akacjowej -             50 000</t>
  </si>
  <si>
    <t>PB-W odbudowy Potoku Solarnia i Łąkowego -              54 700</t>
  </si>
  <si>
    <t>Rewitalizacja obiektu Park Gminny w Ornontowicach - 1 507 396</t>
  </si>
  <si>
    <t>Modernizacja pomieszczeń i zakup wyposażenia Gminnego Domu Kultury - 630 000</t>
  </si>
  <si>
    <t xml:space="preserve">Wynagrodzenie dla Teatru "Nienaumiony" </t>
  </si>
  <si>
    <t>Zakup materiałów i wyposażenia dla Teatru "Nienaumiony" - 1 957,77</t>
  </si>
  <si>
    <t>Zakup kwiatów i zniczy na pomniki pamięci narodowej  - 1 500</t>
  </si>
  <si>
    <t>Zakup usług dla Tetaru "Nienaumiony"</t>
  </si>
  <si>
    <t>Budowa boiska sportowego wraz z ogrodzeniem przy ul.Świerkowej - 25 610</t>
  </si>
  <si>
    <t>Budowa boisk sportowych w ramach programu Orlik 2012 przy ul.Akacjowej - 646 726</t>
  </si>
  <si>
    <t>Budowa boisk sportowych w ramach programu Orlik 2012 w północnej częścii gminy - 45 610</t>
  </si>
  <si>
    <t xml:space="preserve">Nagrody o charakterze szczególnym niezaliczone do wynagrodzeń </t>
  </si>
  <si>
    <t>ZESTAWIENIE DZIAŁÓW WYDATKÓW</t>
  </si>
  <si>
    <t xml:space="preserve">      Wydatków związane z realizacją zadań z zakresu administracji rządowej oraz innych</t>
  </si>
  <si>
    <t>Świadczenia rodzinne, zaliczki alimentacyjne oraz składki na ubezpieczenie emerytalne i rentowe z ubezpieczenia społecznego</t>
  </si>
  <si>
    <t>Składki na ubezpieczenie zdrowotne opłacane za osoby pobierjące niektóre świadczena z pomocy społecznej, niektóre świedczenia rodzinne oraz osoby uczestniczące w zajęciach w centrum integracji europejskiej</t>
  </si>
  <si>
    <t xml:space="preserve">      Wydatki na realizację własnych zadań bieżących gmin na 2010 rok</t>
  </si>
  <si>
    <t>Składki na ubezpieczenie zdrowotne opłacane za osoby pobierające niektóre świadczena z pomocy społecznej, niektóre świedczenia rodzinne oraz za osoby uczestniczące w zajęciach w centrum integracji społecznej</t>
  </si>
  <si>
    <t>Składki na ubezpieczenia zdrowotne</t>
  </si>
  <si>
    <t xml:space="preserve">      Załącznik Nr 3</t>
  </si>
  <si>
    <t xml:space="preserve">       SPECYFIKACJA WYDATKÓW MAJĄTKOWYCH W ROKU 2010</t>
  </si>
  <si>
    <t>Budowa kanalizacji sanitarnej i deszczowej (ulica Dworcowa i Marzankowice) oraz kanalizacji sanitarnej (ulica Polna) - zlewnia Ornontowice Płd., podzlewnia K-3 zad.2  - 254 262</t>
  </si>
  <si>
    <t>Budowa drogi lokalnej do Kolonii Solarnia  - etap III      - 80 000</t>
  </si>
  <si>
    <t>PB-W wraz z budową ul.Granicznej - 90 000</t>
  </si>
  <si>
    <t>Silesia-Net - budowa społeczeństwa informacyjnego w Subregionie Centralnym Województwa Śląskiego : Powiat mikołowski oraz gminy powiatu mikołowskiego (Mikołów, Łaziska Górne, Orzesze, Ornontowice, Wyry)</t>
  </si>
  <si>
    <t xml:space="preserve">Zakup kosiarki bijakowej do ciągnika </t>
  </si>
  <si>
    <t>Wykonanie klimatyzacji w budynku UG</t>
  </si>
  <si>
    <t>Zintegrowany system zarządzania gminami powiatu mikołowskiego i Powiatem Mikołowskim w oparciu o system informacji o terenie (GIS)</t>
  </si>
  <si>
    <t>Termomodernizacja budynku Zespołu Szkolno -Przedszkolnego</t>
  </si>
  <si>
    <t>Budowa miejsc parkingowych przy ul.akacjowej w rejonie bloku nr 20 -  50 000</t>
  </si>
  <si>
    <t xml:space="preserve">Modernizacja pomieszczeń i zakup wyposażenia Gminnego Domu Kultury </t>
  </si>
  <si>
    <t>Budowa boisk sportowych w ramach programu Orlik przy ul.Akacjowej - 646 726</t>
  </si>
  <si>
    <t>Budowa boisk sportowych w ramach programu Orlik 2012 w północnej części gminy - 45 610</t>
  </si>
  <si>
    <t xml:space="preserve">      Załącznik Nr 8</t>
  </si>
  <si>
    <t>WYKAZ UDZIELONYCH DOTACJI  DLA JEDNOSTEK SEKTORA FINANSÓW PUBLICZNYCH NA ROK 2010</t>
  </si>
  <si>
    <t>Infrastruktura telekomuniakcyjna</t>
  </si>
  <si>
    <t>Silesia-Net - budowa społeczeństwa informacyjnego w subrehionie centralnym województwa Śląskiego : Powiat mikołowski oraz gminy powiatu mikołowskiego</t>
  </si>
  <si>
    <t>Sieć tras rowerowych na terenie powietu mikołowksiego - intrastruktura aktywnych form turystyki</t>
  </si>
  <si>
    <t>Zitegrowany system zarządzania gminami powiatu mikołowskiego i Powiatu Mikołowskim w oparciu o system informacji o terenie (GIS)</t>
  </si>
  <si>
    <t>Komendy wojewódzkie policji</t>
  </si>
  <si>
    <t xml:space="preserve">  </t>
  </si>
  <si>
    <t>WYKAZ UDZIELONYCH DOTACJI  DLA JEDNOSTEK SPOZA SEKTORA FINANSÓW PUBLICZNYCH NA ROK 2010</t>
  </si>
  <si>
    <t xml:space="preserve">                 Załącznik Nr 9</t>
  </si>
  <si>
    <t xml:space="preserve">                       PLAN PRZYCHODÓW I WYDATKÓW GMINNEGO FUNDUSZU</t>
  </si>
  <si>
    <t xml:space="preserve">                 OCHRONY ŚRODKOWISKA I GOSPODARKI WODNEJ NA 2010 ROK</t>
  </si>
  <si>
    <t>STAN ŚRODKÓW NA 01.01.2010</t>
  </si>
  <si>
    <t>PRZYCHODY</t>
  </si>
  <si>
    <t>PRZYCHODY OGÓŁEM</t>
  </si>
  <si>
    <t>WYDATKI</t>
  </si>
  <si>
    <t>Fundusz Ochrony Środowiska i Gospodarki Wodnej</t>
  </si>
  <si>
    <t>Wpływy z różnych dochodów</t>
  </si>
  <si>
    <t>OGÓŁEM DOCHODY</t>
  </si>
  <si>
    <t>3030</t>
  </si>
  <si>
    <t>4300</t>
  </si>
  <si>
    <t>OGÓŁEM WYDATKI</t>
  </si>
  <si>
    <t xml:space="preserve">                 Załącznik Nr 5</t>
  </si>
  <si>
    <t xml:space="preserve">             PRZYCHODY I  ROZCHODY Z TYTUŁU ZACIĄGNIĘTYCH KREDYTÓW</t>
  </si>
  <si>
    <t xml:space="preserve">                         I POŻYCZEK, NADWYŻKI Z LAT UBIEGŁYCH W 2010 ROKU </t>
  </si>
  <si>
    <t>WYSZCZEGÓLNIENIE</t>
  </si>
  <si>
    <t>ROZCHODY</t>
  </si>
  <si>
    <t>Przychody z zaciągniętych kredytów i pożyczek na rynku krajowym</t>
  </si>
  <si>
    <t>Nadwyżki z lat ubiegłych</t>
  </si>
  <si>
    <t>Spłaty otrzymanych krajowych pożyczek i kredytów</t>
  </si>
  <si>
    <t>OGÓŁEM</t>
  </si>
  <si>
    <t>Załącznik nr 4</t>
  </si>
  <si>
    <t>JEDNOROCZNY PROGRAM INWESTYCYJNY</t>
  </si>
  <si>
    <t>L.p.</t>
  </si>
  <si>
    <t>Nazwa programu</t>
  </si>
  <si>
    <t>Cel programu</t>
  </si>
  <si>
    <t>Dz.</t>
  </si>
  <si>
    <t>Rozdz.</t>
  </si>
  <si>
    <t>Nazwa zadania</t>
  </si>
  <si>
    <t>Łączne nakłady finansowe                                    w 2010</t>
  </si>
  <si>
    <t>1.</t>
  </si>
  <si>
    <t>Program gospodarki gruntami</t>
  </si>
  <si>
    <t>Pozyskanie gruntów                          na cele publiczne</t>
  </si>
  <si>
    <t>Zakup gruntu</t>
  </si>
  <si>
    <t>2.</t>
  </si>
  <si>
    <t>Program gospodarki komunalnej</t>
  </si>
  <si>
    <t>Doposażenie w sprzęt</t>
  </si>
  <si>
    <t>Program modernizacji i rozbudowy układu komunikacyjnego</t>
  </si>
  <si>
    <t>Rozbudowa i sprawne funkcjonowanie infrastruktury technicznej</t>
  </si>
  <si>
    <t>90095</t>
  </si>
  <si>
    <t>Budowa miejsc parkingowych przy ul. Akacjowej w rejonie bloku nr 20</t>
  </si>
  <si>
    <t>RAZEM</t>
  </si>
  <si>
    <t xml:space="preserve">WIELOLETNI PROGRAM INWESTYCYJNY                                      </t>
  </si>
  <si>
    <t>l.p.</t>
  </si>
  <si>
    <t>Rozdz</t>
  </si>
  <si>
    <t>Okres realizacji</t>
  </si>
  <si>
    <t>Żródła finansowania</t>
  </si>
  <si>
    <t>Łączne nakłady finansowe</t>
  </si>
  <si>
    <t>Nakłady poniesione do 2009</t>
  </si>
  <si>
    <t>z tego:</t>
  </si>
  <si>
    <t>Program modernizacji sieci wodociągowej</t>
  </si>
  <si>
    <t xml:space="preserve">Budowa wodociągu przy ul. Dworcowej i Marzankowice </t>
  </si>
  <si>
    <t>2007-2011</t>
  </si>
  <si>
    <t>85% kosztów kwal. PROW 3.2 =                       1 190 000,00</t>
  </si>
  <si>
    <t xml:space="preserve">Kontynuacja przebudowy sieci wodociągowej (PBW ulic Kolejowej - III etapy - 2009, Nowej i Granicznej - II etapy - 2009, Orzeskiej od Dworcowej do Działkowej - 2009, Solarnia - 2010, Polnej - 2010) </t>
  </si>
  <si>
    <t>2009-2012</t>
  </si>
  <si>
    <t>Gmina</t>
  </si>
  <si>
    <t>3.</t>
  </si>
  <si>
    <t>Program ochrony wód i krajobrazu</t>
  </si>
  <si>
    <t xml:space="preserve">Budowa kanalizacji sanitarnej i deszczowej (ul. Dworcowa i Marzankowice) oraz kanalizacji sanitarnej (ul. Polna) - zlewnia Ornontowice Płd, podzlewnia K-3 zad. 2 </t>
  </si>
  <si>
    <t>2006-2011</t>
  </si>
  <si>
    <t>85% kosztów kwal. PROW 3.2 =                          3 707 490,00</t>
  </si>
  <si>
    <t>4.</t>
  </si>
  <si>
    <t>PB-W oczyszczalni Ornontowice - Północ</t>
  </si>
  <si>
    <t>2009-2011</t>
  </si>
  <si>
    <t>5.</t>
  </si>
  <si>
    <t>PB-W kanalizacji sanitarnej i deszczowej w Gminie Ornontowice</t>
  </si>
  <si>
    <t>6.</t>
  </si>
  <si>
    <t>Program modernizacji oświetlenia ulicznego</t>
  </si>
  <si>
    <t>Budowa oświetlenia ciągu pieszego przy ul. Bujakowskiej</t>
  </si>
  <si>
    <t>7.</t>
  </si>
  <si>
    <t>Budowa oświetlenia ulicy Solarnia (III etapy)</t>
  </si>
  <si>
    <t>2008-2011</t>
  </si>
  <si>
    <t>8.</t>
  </si>
  <si>
    <t>Budowa łącznika Orzeska Zamkowa wraz z 2 rondami</t>
  </si>
  <si>
    <t>2007-2013</t>
  </si>
  <si>
    <t>RPO WSL 2007-2013</t>
  </si>
  <si>
    <t>9.</t>
  </si>
  <si>
    <t>Remont drogi powiatowej nr S 2908 (ul. Zwycięstwa) wraz z przebudową wybranych elementów pasa drogowego, w tym zmiana organizacji ruchu na odcinku od ul. Chudowskiej do ul. Nowej (z podziałem na II etapy)</t>
  </si>
  <si>
    <t>Powiat Gmina</t>
  </si>
  <si>
    <t>10.</t>
  </si>
  <si>
    <t>Przebudowa ul. Leśnej</t>
  </si>
  <si>
    <t>11.</t>
  </si>
  <si>
    <t>Budowa drogi lokalnej do Kolonii Solarnia-etap III</t>
  </si>
  <si>
    <t>2010-2012</t>
  </si>
  <si>
    <t>12.</t>
  </si>
  <si>
    <t>Budowa sięgacza ul. Zwycięstwa w rejonie nasypu kolejowego</t>
  </si>
  <si>
    <t>13.</t>
  </si>
  <si>
    <t>PB-W wraz z budową ul. Granicznej</t>
  </si>
  <si>
    <t>14.</t>
  </si>
  <si>
    <t>Budowa ul. Tartacznej II (sięgacze)</t>
  </si>
  <si>
    <t>15.</t>
  </si>
  <si>
    <t>Układ dróg wraz z infrastrukturą techniczną na terenach inwestycyjnych na przedpolu Kopalni w Ornontowicach (budowa ul. "Skośnej" 2009-2010)</t>
  </si>
  <si>
    <t>2007-2012</t>
  </si>
  <si>
    <t>16.</t>
  </si>
  <si>
    <t>Program rozwoju aktywnego wypoczynku</t>
  </si>
  <si>
    <t>Ochrona i propagowanie zdrowego trybu życia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</si>
</sst>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7"/>
      <color indexed="17"/>
      <name val="Arial"/>
      <family val="2"/>
    </font>
    <font>
      <i/>
      <sz val="7"/>
      <color indexed="1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2" fontId="3" fillId="0" borderId="9" xfId="0" applyNumberFormat="1" applyFont="1" applyBorder="1" applyAlignment="1">
      <alignment vertical="center" wrapText="1"/>
    </xf>
    <xf numFmtId="2" fontId="0" fillId="0" borderId="9" xfId="0" applyNumberForma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horizontal="left" vertical="center" wrapText="1"/>
    </xf>
    <xf numFmtId="4" fontId="0" fillId="0" borderId="2" xfId="0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2" fontId="0" fillId="0" borderId="5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0" fillId="0" borderId="16" xfId="0" applyNumberFormat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4" fontId="10" fillId="4" borderId="2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" fontId="0" fillId="4" borderId="2" xfId="0" applyNumberFormat="1" applyFont="1" applyFill="1" applyBorder="1" applyAlignment="1">
      <alignment vertical="center" wrapText="1"/>
    </xf>
    <xf numFmtId="4" fontId="0" fillId="4" borderId="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4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4" borderId="11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" fontId="0" fillId="4" borderId="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4" fontId="10" fillId="4" borderId="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" fontId="0" fillId="4" borderId="2" xfId="0" applyNumberFormat="1" applyFont="1" applyFill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4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4" fontId="0" fillId="4" borderId="4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" fontId="0" fillId="4" borderId="2" xfId="0" applyNumberFormat="1" applyFont="1" applyFill="1" applyBorder="1" applyAlignment="1">
      <alignment horizontal="right" vertical="center" wrapText="1"/>
    </xf>
    <xf numFmtId="4" fontId="0" fillId="4" borderId="1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vertical="center" wrapText="1"/>
    </xf>
    <xf numFmtId="4" fontId="0" fillId="4" borderId="9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4" fontId="0" fillId="4" borderId="3" xfId="0" applyNumberFormat="1" applyFont="1" applyFill="1" applyBorder="1" applyAlignment="1">
      <alignment horizontal="right" wrapText="1"/>
    </xf>
    <xf numFmtId="0" fontId="0" fillId="4" borderId="13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4" fontId="11" fillId="4" borderId="2" xfId="0" applyNumberFormat="1" applyFont="1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2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44" fontId="19" fillId="0" borderId="18" xfId="18" applyFont="1" applyFill="1" applyBorder="1" applyAlignment="1">
      <alignment horizontal="center" vertical="center" wrapText="1"/>
    </xf>
    <xf numFmtId="8" fontId="12" fillId="0" borderId="22" xfId="18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44" fontId="17" fillId="0" borderId="23" xfId="18" applyFont="1" applyFill="1" applyBorder="1" applyAlignment="1">
      <alignment horizontal="center"/>
    </xf>
    <xf numFmtId="8" fontId="14" fillId="0" borderId="24" xfId="18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4" fontId="18" fillId="0" borderId="1" xfId="18" applyFont="1" applyFill="1" applyBorder="1" applyAlignment="1">
      <alignment horizontal="center" vertical="center" wrapText="1"/>
    </xf>
    <xf numFmtId="44" fontId="26" fillId="0" borderId="1" xfId="18" applyFont="1" applyFill="1" applyBorder="1" applyAlignment="1">
      <alignment horizontal="center" vertical="center" wrapText="1"/>
    </xf>
    <xf numFmtId="44" fontId="18" fillId="0" borderId="1" xfId="18" applyFont="1" applyFill="1" applyBorder="1" applyAlignment="1">
      <alignment horizontal="center" vertical="center"/>
    </xf>
    <xf numFmtId="44" fontId="18" fillId="0" borderId="28" xfId="18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44" fontId="18" fillId="0" borderId="20" xfId="18" applyFont="1" applyFill="1" applyBorder="1" applyAlignment="1">
      <alignment horizontal="center" vertical="center" wrapText="1"/>
    </xf>
    <xf numFmtId="44" fontId="26" fillId="0" borderId="20" xfId="18" applyFont="1" applyFill="1" applyBorder="1" applyAlignment="1">
      <alignment horizontal="center" vertical="center" wrapText="1"/>
    </xf>
    <xf numFmtId="44" fontId="18" fillId="0" borderId="20" xfId="18" applyFont="1" applyFill="1" applyBorder="1" applyAlignment="1">
      <alignment horizontal="center" vertical="center"/>
    </xf>
    <xf numFmtId="44" fontId="18" fillId="0" borderId="27" xfId="18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 wrapText="1"/>
    </xf>
    <xf numFmtId="44" fontId="18" fillId="0" borderId="26" xfId="18" applyFont="1" applyFill="1" applyBorder="1" applyAlignment="1">
      <alignment horizontal="center" vertical="center" wrapText="1"/>
    </xf>
    <xf numFmtId="44" fontId="26" fillId="0" borderId="26" xfId="18" applyFont="1" applyFill="1" applyBorder="1" applyAlignment="1">
      <alignment horizontal="center" vertical="center" wrapText="1"/>
    </xf>
    <xf numFmtId="44" fontId="18" fillId="0" borderId="26" xfId="18" applyFont="1" applyFill="1" applyBorder="1" applyAlignment="1">
      <alignment horizontal="center" vertical="center"/>
    </xf>
    <xf numFmtId="44" fontId="18" fillId="0" borderId="29" xfId="18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44" fontId="18" fillId="0" borderId="4" xfId="18" applyFont="1" applyFill="1" applyBorder="1" applyAlignment="1">
      <alignment horizontal="center" vertical="center" wrapText="1"/>
    </xf>
    <xf numFmtId="44" fontId="26" fillId="0" borderId="5" xfId="18" applyFont="1" applyFill="1" applyBorder="1" applyAlignment="1">
      <alignment horizontal="center" vertical="center" wrapText="1"/>
    </xf>
    <xf numFmtId="44" fontId="18" fillId="0" borderId="5" xfId="18" applyFont="1" applyFill="1" applyBorder="1" applyAlignment="1">
      <alignment horizontal="center" vertical="center"/>
    </xf>
    <xf numFmtId="44" fontId="18" fillId="0" borderId="30" xfId="18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4" fontId="26" fillId="0" borderId="4" xfId="18" applyFont="1" applyFill="1" applyBorder="1" applyAlignment="1">
      <alignment horizontal="center" vertical="center" wrapText="1"/>
    </xf>
    <xf numFmtId="44" fontId="18" fillId="0" borderId="4" xfId="18" applyFont="1" applyFill="1" applyBorder="1" applyAlignment="1">
      <alignment horizontal="center" vertical="center"/>
    </xf>
    <xf numFmtId="44" fontId="18" fillId="0" borderId="31" xfId="18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4" fontId="26" fillId="0" borderId="1" xfId="18" applyFont="1" applyFill="1" applyBorder="1" applyAlignment="1">
      <alignment horizontal="center" vertical="center" wrapText="1"/>
    </xf>
    <xf numFmtId="44" fontId="18" fillId="0" borderId="1" xfId="18" applyFont="1" applyFill="1" applyBorder="1" applyAlignment="1">
      <alignment horizontal="center" vertical="center" wrapText="1"/>
    </xf>
    <xf numFmtId="44" fontId="18" fillId="0" borderId="32" xfId="18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4" fontId="26" fillId="0" borderId="1" xfId="18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44" fontId="18" fillId="0" borderId="2" xfId="18" applyFont="1" applyFill="1" applyBorder="1" applyAlignment="1">
      <alignment horizontal="center" vertical="center" wrapText="1"/>
    </xf>
    <xf numFmtId="44" fontId="26" fillId="0" borderId="2" xfId="18" applyFont="1" applyFill="1" applyBorder="1" applyAlignment="1">
      <alignment horizontal="center" vertical="center" wrapText="1"/>
    </xf>
    <xf numFmtId="44" fontId="18" fillId="0" borderId="2" xfId="18" applyFont="1" applyFill="1" applyBorder="1" applyAlignment="1">
      <alignment horizontal="center" vertical="center"/>
    </xf>
    <xf numFmtId="44" fontId="18" fillId="0" borderId="33" xfId="18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44" fontId="18" fillId="0" borderId="26" xfId="18" applyFont="1" applyFill="1" applyBorder="1" applyAlignment="1">
      <alignment horizontal="center" vertical="center" wrapText="1"/>
    </xf>
    <xf numFmtId="44" fontId="26" fillId="0" borderId="26" xfId="18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4" fontId="18" fillId="0" borderId="28" xfId="18" applyFont="1" applyFill="1" applyBorder="1" applyAlignment="1">
      <alignment horizontal="center" vertical="center" wrapText="1"/>
    </xf>
    <xf numFmtId="44" fontId="18" fillId="0" borderId="2" xfId="18" applyFont="1" applyFill="1" applyBorder="1" applyAlignment="1">
      <alignment horizontal="center" vertical="center" wrapText="1"/>
    </xf>
    <xf numFmtId="44" fontId="18" fillId="0" borderId="33" xfId="18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44" fontId="18" fillId="0" borderId="20" xfId="18" applyFont="1" applyFill="1" applyBorder="1" applyAlignment="1">
      <alignment horizontal="center" vertical="center"/>
    </xf>
    <xf numFmtId="44" fontId="18" fillId="0" borderId="27" xfId="18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44" fontId="26" fillId="0" borderId="26" xfId="18" applyFont="1" applyFill="1" applyBorder="1" applyAlignment="1">
      <alignment horizontal="center" vertical="center"/>
    </xf>
    <xf numFmtId="0" fontId="18" fillId="0" borderId="25" xfId="0" applyFont="1" applyBorder="1" applyAlignment="1">
      <alignment horizontal="left" vertical="center" wrapText="1"/>
    </xf>
    <xf numFmtId="44" fontId="26" fillId="0" borderId="25" xfId="18" applyFont="1" applyFill="1" applyBorder="1" applyAlignment="1">
      <alignment horizontal="center" vertical="center" wrapText="1"/>
    </xf>
    <xf numFmtId="44" fontId="18" fillId="0" borderId="25" xfId="18" applyFont="1" applyFill="1" applyBorder="1" applyAlignment="1">
      <alignment horizontal="center" vertical="center"/>
    </xf>
    <xf numFmtId="44" fontId="18" fillId="0" borderId="34" xfId="18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4" fontId="18" fillId="0" borderId="18" xfId="18" applyFont="1" applyFill="1" applyBorder="1" applyAlignment="1">
      <alignment horizontal="center" vertical="center" wrapText="1"/>
    </xf>
    <xf numFmtId="44" fontId="26" fillId="0" borderId="18" xfId="18" applyFont="1" applyFill="1" applyBorder="1" applyAlignment="1">
      <alignment horizontal="center" vertical="center"/>
    </xf>
    <xf numFmtId="44" fontId="18" fillId="0" borderId="18" xfId="18" applyFont="1" applyFill="1" applyBorder="1" applyAlignment="1">
      <alignment horizontal="center" vertical="center"/>
    </xf>
    <xf numFmtId="44" fontId="18" fillId="0" borderId="22" xfId="18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4" fontId="13" fillId="0" borderId="36" xfId="18" applyFont="1" applyFill="1" applyBorder="1" applyAlignment="1">
      <alignment horizontal="center"/>
    </xf>
    <xf numFmtId="44" fontId="26" fillId="0" borderId="24" xfId="18" applyFont="1" applyFill="1" applyBorder="1" applyAlignment="1">
      <alignment horizontal="center"/>
    </xf>
    <xf numFmtId="44" fontId="18" fillId="0" borderId="36" xfId="18" applyFont="1" applyFill="1" applyBorder="1" applyAlignment="1">
      <alignment horizontal="center"/>
    </xf>
    <xf numFmtId="44" fontId="18" fillId="0" borderId="37" xfId="18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44" fontId="18" fillId="0" borderId="5" xfId="18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7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4" fontId="19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7" fillId="0" borderId="1" xfId="0" applyNumberFormat="1" applyFont="1" applyBorder="1" applyAlignment="1">
      <alignment wrapText="1"/>
    </xf>
    <xf numFmtId="0" fontId="19" fillId="0" borderId="5" xfId="0" applyNumberFormat="1" applyFont="1" applyBorder="1" applyAlignment="1">
      <alignment/>
    </xf>
    <xf numFmtId="0" fontId="19" fillId="0" borderId="5" xfId="0" applyFont="1" applyFill="1" applyBorder="1" applyAlignment="1">
      <alignment/>
    </xf>
    <xf numFmtId="4" fontId="19" fillId="0" borderId="2" xfId="0" applyNumberFormat="1" applyFont="1" applyBorder="1" applyAlignment="1">
      <alignment/>
    </xf>
    <xf numFmtId="4" fontId="17" fillId="0" borderId="16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4" fontId="19" fillId="0" borderId="16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4" fillId="0" borderId="2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13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CHUL~1\USTAWI~1\Temp\wydatki%20n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wydatki komentarz"/>
      <sheetName val="wydatki do działów"/>
      <sheetName val="wydatki  zlecone z3"/>
      <sheetName val="wydatki zlecone z4"/>
      <sheetName val="wydatki majątkowe"/>
      <sheetName val="WYKAZ DOTACJI"/>
      <sheetName val="WYKAZ DOTACJI 2"/>
      <sheetName val="GFÓSIGW"/>
      <sheetName val="przychody rozchody"/>
    </sheetNames>
    <sheetDataSet>
      <sheetData sheetId="0">
        <row r="14">
          <cell r="E14">
            <v>819602</v>
          </cell>
        </row>
        <row r="41">
          <cell r="E41">
            <v>1118950</v>
          </cell>
        </row>
        <row r="56">
          <cell r="E56">
            <v>1467338.66</v>
          </cell>
        </row>
        <row r="61">
          <cell r="E61">
            <v>80000</v>
          </cell>
        </row>
        <row r="93">
          <cell r="E93">
            <v>1091750</v>
          </cell>
        </row>
        <row r="124">
          <cell r="E124">
            <v>887942</v>
          </cell>
        </row>
        <row r="181">
          <cell r="E181">
            <v>4028698.5500000003</v>
          </cell>
        </row>
        <row r="188">
          <cell r="E188">
            <v>3000</v>
          </cell>
        </row>
        <row r="237">
          <cell r="E237">
            <v>410110</v>
          </cell>
        </row>
        <row r="247">
          <cell r="E247">
            <v>1021200</v>
          </cell>
        </row>
        <row r="252">
          <cell r="E252">
            <v>180000</v>
          </cell>
        </row>
        <row r="260">
          <cell r="E260">
            <v>1899583</v>
          </cell>
        </row>
        <row r="368">
          <cell r="E368">
            <v>7157578</v>
          </cell>
        </row>
        <row r="373">
          <cell r="E373">
            <v>40000</v>
          </cell>
        </row>
        <row r="414">
          <cell r="E414">
            <v>191870</v>
          </cell>
        </row>
        <row r="477">
          <cell r="E477">
            <v>1564542</v>
          </cell>
        </row>
        <row r="482">
          <cell r="E482">
            <v>11000</v>
          </cell>
        </row>
        <row r="516">
          <cell r="E516">
            <v>4306717</v>
          </cell>
        </row>
        <row r="530">
          <cell r="E530">
            <v>1479228.77</v>
          </cell>
        </row>
        <row r="535">
          <cell r="E535">
            <v>4000</v>
          </cell>
        </row>
        <row r="546">
          <cell r="E546">
            <v>1027946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E16" sqref="E16"/>
    </sheetView>
  </sheetViews>
  <sheetFormatPr defaultColWidth="9.140625" defaultRowHeight="12.75"/>
  <cols>
    <col min="1" max="1" width="8.28125" style="1" customWidth="1"/>
    <col min="2" max="2" width="11.140625" style="1" customWidth="1"/>
    <col min="3" max="3" width="11.00390625" style="1" customWidth="1"/>
    <col min="4" max="4" width="43.421875" style="2" customWidth="1"/>
    <col min="5" max="5" width="19.140625" style="6" customWidth="1"/>
    <col min="6" max="16384" width="9.140625" style="3" customWidth="1"/>
  </cols>
  <sheetData>
    <row r="1" ht="12.75">
      <c r="E1" s="6" t="s">
        <v>178</v>
      </c>
    </row>
    <row r="2" spans="1:5" s="7" customFormat="1" ht="34.5" customHeight="1">
      <c r="A2" s="718" t="s">
        <v>124</v>
      </c>
      <c r="B2" s="718"/>
      <c r="C2" s="718"/>
      <c r="D2" s="718"/>
      <c r="E2" s="718"/>
    </row>
    <row r="3" spans="1:5" s="94" customFormat="1" ht="24" customHeight="1">
      <c r="A3" s="91" t="s">
        <v>92</v>
      </c>
      <c r="B3" s="91" t="s">
        <v>93</v>
      </c>
      <c r="C3" s="91" t="s">
        <v>179</v>
      </c>
      <c r="D3" s="92" t="s">
        <v>94</v>
      </c>
      <c r="E3" s="93" t="s">
        <v>95</v>
      </c>
    </row>
    <row r="4" spans="1:5" s="9" customFormat="1" ht="31.5">
      <c r="A4" s="24">
        <v>400</v>
      </c>
      <c r="B4" s="24"/>
      <c r="C4" s="46"/>
      <c r="D4" s="8" t="s">
        <v>96</v>
      </c>
      <c r="E4" s="16"/>
    </row>
    <row r="5" spans="1:5" s="11" customFormat="1" ht="15" customHeight="1">
      <c r="A5" s="32"/>
      <c r="B5" s="28">
        <v>40001</v>
      </c>
      <c r="C5" s="53"/>
      <c r="D5" s="10" t="s">
        <v>97</v>
      </c>
      <c r="E5" s="17"/>
    </row>
    <row r="6" spans="1:5" ht="15" customHeight="1">
      <c r="A6" s="29"/>
      <c r="B6" s="34"/>
      <c r="C6" s="58" t="s">
        <v>145</v>
      </c>
      <c r="D6" s="39" t="s">
        <v>146</v>
      </c>
      <c r="E6" s="5">
        <v>200000</v>
      </c>
    </row>
    <row r="7" spans="1:5" ht="12.75">
      <c r="A7" s="29"/>
      <c r="B7" s="34"/>
      <c r="C7" s="36"/>
      <c r="D7" s="69"/>
      <c r="E7" s="12">
        <f>SUM(E6)</f>
        <v>200000</v>
      </c>
    </row>
    <row r="8" spans="1:5" s="11" customFormat="1" ht="14.25" customHeight="1">
      <c r="A8" s="32"/>
      <c r="B8" s="28">
        <v>40002</v>
      </c>
      <c r="C8" s="53"/>
      <c r="D8" s="10" t="s">
        <v>98</v>
      </c>
      <c r="E8" s="17"/>
    </row>
    <row r="9" spans="1:5" s="11" customFormat="1" ht="16.5" customHeight="1">
      <c r="A9" s="32"/>
      <c r="B9" s="32"/>
      <c r="C9" s="53" t="s">
        <v>145</v>
      </c>
      <c r="D9" s="49" t="s">
        <v>146</v>
      </c>
      <c r="E9" s="17">
        <v>1335000</v>
      </c>
    </row>
    <row r="10" spans="1:5" ht="12.75">
      <c r="A10" s="29"/>
      <c r="B10" s="29"/>
      <c r="C10" s="36"/>
      <c r="D10" s="69"/>
      <c r="E10" s="12">
        <f>SUM(E9:E9)</f>
        <v>1335000</v>
      </c>
    </row>
    <row r="11" spans="1:5" s="11" customFormat="1" ht="14.25" customHeight="1">
      <c r="A11" s="32"/>
      <c r="B11" s="28">
        <v>40003</v>
      </c>
      <c r="C11" s="53"/>
      <c r="D11" s="10" t="s">
        <v>99</v>
      </c>
      <c r="E11" s="17"/>
    </row>
    <row r="12" spans="1:5" s="11" customFormat="1" ht="18.75" customHeight="1">
      <c r="A12" s="32"/>
      <c r="B12" s="32"/>
      <c r="C12" s="53" t="s">
        <v>145</v>
      </c>
      <c r="D12" s="49" t="s">
        <v>146</v>
      </c>
      <c r="E12" s="50">
        <v>600</v>
      </c>
    </row>
    <row r="13" spans="1:5" ht="12.75">
      <c r="A13" s="30"/>
      <c r="B13" s="29"/>
      <c r="C13" s="36"/>
      <c r="D13" s="69"/>
      <c r="E13" s="12">
        <f>SUM(E12)</f>
        <v>600</v>
      </c>
    </row>
    <row r="14" spans="1:5" s="19" customFormat="1" ht="15.75">
      <c r="A14" s="13"/>
      <c r="B14" s="13"/>
      <c r="C14" s="13"/>
      <c r="D14" s="14"/>
      <c r="E14" s="15">
        <f>E13+E10+E7</f>
        <v>1535600</v>
      </c>
    </row>
    <row r="15" spans="1:5" s="9" customFormat="1" ht="15.75">
      <c r="A15" s="24">
        <v>700</v>
      </c>
      <c r="B15" s="25"/>
      <c r="C15" s="46"/>
      <c r="D15" s="8" t="s">
        <v>100</v>
      </c>
      <c r="E15" s="16"/>
    </row>
    <row r="16" spans="1:5" s="11" customFormat="1" ht="12.75">
      <c r="A16" s="33"/>
      <c r="B16" s="28">
        <v>70005</v>
      </c>
      <c r="C16" s="53"/>
      <c r="D16" s="10" t="s">
        <v>101</v>
      </c>
      <c r="E16" s="17"/>
    </row>
    <row r="17" spans="1:5" s="11" customFormat="1" ht="29.25" customHeight="1">
      <c r="A17" s="33"/>
      <c r="B17" s="32"/>
      <c r="C17" s="65" t="s">
        <v>215</v>
      </c>
      <c r="D17" s="102" t="s">
        <v>217</v>
      </c>
      <c r="E17" s="63">
        <v>1500</v>
      </c>
    </row>
    <row r="18" spans="1:5" s="11" customFormat="1" ht="63.75">
      <c r="A18" s="33"/>
      <c r="B18" s="32"/>
      <c r="C18" s="90" t="s">
        <v>149</v>
      </c>
      <c r="D18" s="49" t="s">
        <v>150</v>
      </c>
      <c r="E18" s="50">
        <v>505000</v>
      </c>
    </row>
    <row r="19" spans="1:5" ht="38.25">
      <c r="A19" s="34"/>
      <c r="B19" s="29"/>
      <c r="C19" s="58" t="s">
        <v>214</v>
      </c>
      <c r="D19" s="104" t="s">
        <v>216</v>
      </c>
      <c r="E19" s="51">
        <v>4000</v>
      </c>
    </row>
    <row r="20" spans="1:5" ht="15" customHeight="1">
      <c r="A20" s="34"/>
      <c r="B20" s="29"/>
      <c r="C20" s="58" t="s">
        <v>145</v>
      </c>
      <c r="D20" s="4" t="s">
        <v>126</v>
      </c>
      <c r="E20" s="5">
        <v>6000</v>
      </c>
    </row>
    <row r="21" spans="1:5" ht="16.5" customHeight="1">
      <c r="A21" s="34"/>
      <c r="B21" s="29"/>
      <c r="C21" s="58" t="s">
        <v>151</v>
      </c>
      <c r="D21" s="4" t="s">
        <v>127</v>
      </c>
      <c r="E21" s="5">
        <v>300000</v>
      </c>
    </row>
    <row r="22" spans="1:5" ht="15.75" customHeight="1">
      <c r="A22" s="35"/>
      <c r="B22" s="30"/>
      <c r="C22" s="36"/>
      <c r="D22" s="69"/>
      <c r="E22" s="12">
        <f>SUM(E17:E21)</f>
        <v>816500</v>
      </c>
    </row>
    <row r="23" spans="1:5" ht="15.75">
      <c r="A23" s="31"/>
      <c r="B23" s="27"/>
      <c r="C23" s="13"/>
      <c r="D23" s="14"/>
      <c r="E23" s="15">
        <f>E22</f>
        <v>816500</v>
      </c>
    </row>
    <row r="24" spans="1:5" s="9" customFormat="1" ht="18" customHeight="1">
      <c r="A24" s="24" t="s">
        <v>197</v>
      </c>
      <c r="B24" s="25"/>
      <c r="C24" s="25"/>
      <c r="D24" s="8" t="s">
        <v>218</v>
      </c>
      <c r="E24" s="16"/>
    </row>
    <row r="25" spans="1:5" s="11" customFormat="1" ht="15" customHeight="1">
      <c r="A25" s="33"/>
      <c r="B25" s="28" t="s">
        <v>198</v>
      </c>
      <c r="C25" s="28"/>
      <c r="D25" s="48" t="s">
        <v>102</v>
      </c>
      <c r="E25" s="56"/>
    </row>
    <row r="26" spans="1:5" s="11" customFormat="1" ht="63.75">
      <c r="A26" s="33"/>
      <c r="B26" s="32"/>
      <c r="C26" s="65" t="s">
        <v>149</v>
      </c>
      <c r="D26" s="49" t="s">
        <v>150</v>
      </c>
      <c r="E26" s="50">
        <v>18000</v>
      </c>
    </row>
    <row r="27" spans="1:5" ht="15.75" customHeight="1">
      <c r="A27" s="34"/>
      <c r="B27" s="29"/>
      <c r="C27" s="58" t="s">
        <v>145</v>
      </c>
      <c r="D27" s="4" t="s">
        <v>126</v>
      </c>
      <c r="E27" s="5">
        <v>200</v>
      </c>
    </row>
    <row r="28" spans="1:5" ht="15.75" customHeight="1">
      <c r="A28" s="35"/>
      <c r="B28" s="30"/>
      <c r="C28" s="70"/>
      <c r="D28" s="69"/>
      <c r="E28" s="12">
        <f>SUM(E26:E27)</f>
        <v>18200</v>
      </c>
    </row>
    <row r="29" spans="1:5" ht="15.75">
      <c r="A29" s="13"/>
      <c r="B29" s="13"/>
      <c r="C29" s="13"/>
      <c r="D29" s="14"/>
      <c r="E29" s="15">
        <f>E28</f>
        <v>18200</v>
      </c>
    </row>
    <row r="30" spans="1:5" s="9" customFormat="1" ht="15.75">
      <c r="A30" s="24">
        <v>750</v>
      </c>
      <c r="B30" s="25"/>
      <c r="C30" s="46"/>
      <c r="D30" s="8" t="s">
        <v>103</v>
      </c>
      <c r="E30" s="16"/>
    </row>
    <row r="31" spans="1:5" s="11" customFormat="1" ht="18.75" customHeight="1">
      <c r="A31" s="32"/>
      <c r="B31" s="42">
        <v>75011</v>
      </c>
      <c r="C31" s="53"/>
      <c r="D31" s="10" t="s">
        <v>104</v>
      </c>
      <c r="E31" s="17"/>
    </row>
    <row r="32" spans="1:5" ht="54" customHeight="1">
      <c r="A32" s="29"/>
      <c r="B32" s="43"/>
      <c r="C32" s="58" t="s">
        <v>152</v>
      </c>
      <c r="D32" s="4" t="s">
        <v>219</v>
      </c>
      <c r="E32" s="5">
        <v>36284</v>
      </c>
    </row>
    <row r="33" spans="1:5" ht="12.75">
      <c r="A33" s="29"/>
      <c r="B33" s="43"/>
      <c r="C33" s="36"/>
      <c r="D33" s="69"/>
      <c r="E33" s="12">
        <f>SUM(E32)</f>
        <v>36284</v>
      </c>
    </row>
    <row r="34" spans="1:5" s="11" customFormat="1" ht="15" customHeight="1">
      <c r="A34" s="32"/>
      <c r="B34" s="28">
        <v>75023</v>
      </c>
      <c r="C34" s="53"/>
      <c r="D34" s="10" t="s">
        <v>220</v>
      </c>
      <c r="E34" s="17"/>
    </row>
    <row r="35" spans="1:5" ht="15" customHeight="1">
      <c r="A35" s="29"/>
      <c r="B35" s="29"/>
      <c r="C35" s="58" t="s">
        <v>153</v>
      </c>
      <c r="D35" s="4" t="s">
        <v>128</v>
      </c>
      <c r="E35" s="5">
        <v>50000</v>
      </c>
    </row>
    <row r="36" spans="1:5" ht="12.75">
      <c r="A36" s="30"/>
      <c r="B36" s="30"/>
      <c r="C36" s="36"/>
      <c r="D36" s="69"/>
      <c r="E36" s="12">
        <f>SUM(E35:E35)</f>
        <v>50000</v>
      </c>
    </row>
    <row r="37" spans="1:5" s="11" customFormat="1" ht="15" customHeight="1">
      <c r="A37" s="60"/>
      <c r="B37" s="28" t="s">
        <v>235</v>
      </c>
      <c r="C37" s="78"/>
      <c r="D37" s="10" t="s">
        <v>220</v>
      </c>
      <c r="E37" s="17"/>
    </row>
    <row r="38" spans="1:5" ht="25.5">
      <c r="A38" s="34"/>
      <c r="B38" s="29"/>
      <c r="C38" s="80" t="s">
        <v>236</v>
      </c>
      <c r="D38" s="4" t="s">
        <v>238</v>
      </c>
      <c r="E38" s="5">
        <v>165838.82</v>
      </c>
    </row>
    <row r="39" spans="1:5" ht="25.5">
      <c r="A39" s="34"/>
      <c r="B39" s="29"/>
      <c r="C39" s="80" t="s">
        <v>237</v>
      </c>
      <c r="D39" s="4" t="s">
        <v>238</v>
      </c>
      <c r="E39" s="5">
        <v>29265.68</v>
      </c>
    </row>
    <row r="40" spans="1:5" ht="12.75">
      <c r="A40" s="35"/>
      <c r="B40" s="30"/>
      <c r="C40" s="81"/>
      <c r="D40" s="69"/>
      <c r="E40" s="12">
        <f>SUM(E38:E39)</f>
        <v>195104.5</v>
      </c>
    </row>
    <row r="41" spans="1:5" ht="15.75">
      <c r="A41" s="13"/>
      <c r="B41" s="27"/>
      <c r="C41" s="13"/>
      <c r="D41" s="14"/>
      <c r="E41" s="15">
        <f>E36+E33+E40</f>
        <v>281388.5</v>
      </c>
    </row>
    <row r="42" spans="1:5" s="9" customFormat="1" ht="47.25">
      <c r="A42" s="24">
        <v>751</v>
      </c>
      <c r="B42" s="46"/>
      <c r="C42" s="46"/>
      <c r="D42" s="8" t="s">
        <v>105</v>
      </c>
      <c r="E42" s="16"/>
    </row>
    <row r="43" spans="1:5" s="11" customFormat="1" ht="25.5">
      <c r="A43" s="32"/>
      <c r="B43" s="28">
        <v>75101</v>
      </c>
      <c r="C43" s="53"/>
      <c r="D43" s="10" t="s">
        <v>106</v>
      </c>
      <c r="E43" s="17"/>
    </row>
    <row r="44" spans="1:5" ht="51">
      <c r="A44" s="29"/>
      <c r="B44" s="29"/>
      <c r="C44" s="58" t="s">
        <v>152</v>
      </c>
      <c r="D44" s="4" t="s">
        <v>219</v>
      </c>
      <c r="E44" s="5">
        <v>3000</v>
      </c>
    </row>
    <row r="45" spans="1:5" ht="16.5" customHeight="1">
      <c r="A45" s="30"/>
      <c r="B45" s="30"/>
      <c r="C45" s="36"/>
      <c r="D45" s="69"/>
      <c r="E45" s="12">
        <f>SUM(E44)</f>
        <v>3000</v>
      </c>
    </row>
    <row r="46" spans="1:5" ht="15.75">
      <c r="A46" s="13"/>
      <c r="B46" s="13"/>
      <c r="C46" s="13"/>
      <c r="D46" s="14"/>
      <c r="E46" s="15">
        <f>E45</f>
        <v>3000</v>
      </c>
    </row>
    <row r="47" spans="1:5" s="9" customFormat="1" ht="78.75">
      <c r="A47" s="24">
        <v>756</v>
      </c>
      <c r="B47" s="25"/>
      <c r="C47" s="46"/>
      <c r="D47" s="8" t="s">
        <v>122</v>
      </c>
      <c r="E47" s="16"/>
    </row>
    <row r="48" spans="1:5" s="11" customFormat="1" ht="25.5">
      <c r="A48" s="32"/>
      <c r="B48" s="42">
        <v>75601</v>
      </c>
      <c r="C48" s="53"/>
      <c r="D48" s="10" t="s">
        <v>107</v>
      </c>
      <c r="E48" s="17"/>
    </row>
    <row r="49" spans="1:5" ht="30.75" customHeight="1">
      <c r="A49" s="29"/>
      <c r="B49" s="43"/>
      <c r="C49" s="58" t="s">
        <v>154</v>
      </c>
      <c r="D49" s="4" t="s">
        <v>129</v>
      </c>
      <c r="E49" s="5">
        <v>15000</v>
      </c>
    </row>
    <row r="50" spans="1:5" ht="18" customHeight="1">
      <c r="A50" s="29"/>
      <c r="B50" s="44"/>
      <c r="C50" s="36"/>
      <c r="D50" s="69"/>
      <c r="E50" s="12">
        <f>SUM(E49:E49)</f>
        <v>15000</v>
      </c>
    </row>
    <row r="51" spans="1:5" s="11" customFormat="1" ht="52.5" customHeight="1">
      <c r="A51" s="32"/>
      <c r="B51" s="45">
        <v>75615</v>
      </c>
      <c r="C51" s="53"/>
      <c r="D51" s="10" t="s">
        <v>108</v>
      </c>
      <c r="E51" s="17"/>
    </row>
    <row r="52" spans="1:5" ht="13.5" customHeight="1">
      <c r="A52" s="29"/>
      <c r="B52" s="43"/>
      <c r="C52" s="58" t="s">
        <v>155</v>
      </c>
      <c r="D52" s="4" t="s">
        <v>130</v>
      </c>
      <c r="E52" s="5">
        <v>4251092</v>
      </c>
    </row>
    <row r="53" spans="1:5" ht="13.5" customHeight="1">
      <c r="A53" s="29"/>
      <c r="B53" s="43"/>
      <c r="C53" s="58" t="s">
        <v>156</v>
      </c>
      <c r="D53" s="4" t="s">
        <v>131</v>
      </c>
      <c r="E53" s="5">
        <v>5252</v>
      </c>
    </row>
    <row r="54" spans="1:5" ht="13.5" customHeight="1">
      <c r="A54" s="29"/>
      <c r="B54" s="43"/>
      <c r="C54" s="58" t="s">
        <v>157</v>
      </c>
      <c r="D54" s="4" t="s">
        <v>132</v>
      </c>
      <c r="E54" s="5">
        <v>4264</v>
      </c>
    </row>
    <row r="55" spans="1:5" ht="13.5" customHeight="1">
      <c r="A55" s="29"/>
      <c r="B55" s="43"/>
      <c r="C55" s="58" t="s">
        <v>158</v>
      </c>
      <c r="D55" s="4" t="s">
        <v>133</v>
      </c>
      <c r="E55" s="5">
        <v>62100</v>
      </c>
    </row>
    <row r="56" spans="1:5" ht="16.5" customHeight="1">
      <c r="A56" s="29"/>
      <c r="B56" s="43"/>
      <c r="C56" s="36"/>
      <c r="D56" s="69"/>
      <c r="E56" s="12">
        <f>SUM(E52:E55)</f>
        <v>4322708</v>
      </c>
    </row>
    <row r="57" spans="1:5" s="11" customFormat="1" ht="57" customHeight="1">
      <c r="A57" s="32"/>
      <c r="B57" s="42">
        <v>75616</v>
      </c>
      <c r="C57" s="53"/>
      <c r="D57" s="10" t="s">
        <v>121</v>
      </c>
      <c r="E57" s="17"/>
    </row>
    <row r="58" spans="1:5" ht="14.25" customHeight="1">
      <c r="A58" s="29"/>
      <c r="B58" s="43"/>
      <c r="C58" s="58" t="s">
        <v>155</v>
      </c>
      <c r="D58" s="4" t="s">
        <v>130</v>
      </c>
      <c r="E58" s="5">
        <v>610962</v>
      </c>
    </row>
    <row r="59" spans="1:5" ht="14.25" customHeight="1">
      <c r="A59" s="29"/>
      <c r="B59" s="43"/>
      <c r="C59" s="58" t="s">
        <v>156</v>
      </c>
      <c r="D59" s="4" t="s">
        <v>131</v>
      </c>
      <c r="E59" s="5">
        <v>76267</v>
      </c>
    </row>
    <row r="60" spans="1:5" ht="14.25" customHeight="1">
      <c r="A60" s="29"/>
      <c r="B60" s="43"/>
      <c r="C60" s="58" t="s">
        <v>157</v>
      </c>
      <c r="D60" s="4" t="s">
        <v>132</v>
      </c>
      <c r="E60" s="5">
        <v>124</v>
      </c>
    </row>
    <row r="61" spans="1:5" ht="14.25" customHeight="1">
      <c r="A61" s="29"/>
      <c r="B61" s="43"/>
      <c r="C61" s="58" t="s">
        <v>158</v>
      </c>
      <c r="D61" s="4" t="s">
        <v>133</v>
      </c>
      <c r="E61" s="5">
        <v>27945</v>
      </c>
    </row>
    <row r="62" spans="1:5" ht="14.25" customHeight="1">
      <c r="A62" s="29"/>
      <c r="B62" s="43"/>
      <c r="C62" s="58" t="s">
        <v>159</v>
      </c>
      <c r="D62" s="4" t="s">
        <v>134</v>
      </c>
      <c r="E62" s="5">
        <v>1300</v>
      </c>
    </row>
    <row r="63" spans="1:5" ht="14.25" customHeight="1">
      <c r="A63" s="29"/>
      <c r="B63" s="43"/>
      <c r="C63" s="58" t="s">
        <v>160</v>
      </c>
      <c r="D63" s="4" t="s">
        <v>135</v>
      </c>
      <c r="E63" s="5">
        <v>90000</v>
      </c>
    </row>
    <row r="64" spans="1:5" ht="17.25" customHeight="1">
      <c r="A64" s="29"/>
      <c r="B64" s="43"/>
      <c r="C64" s="36"/>
      <c r="D64" s="69"/>
      <c r="E64" s="12">
        <f>SUM(E58:E63)</f>
        <v>806598</v>
      </c>
    </row>
    <row r="65" spans="1:5" s="11" customFormat="1" ht="42" customHeight="1">
      <c r="A65" s="32"/>
      <c r="B65" s="28">
        <v>75618</v>
      </c>
      <c r="C65" s="53"/>
      <c r="D65" s="10" t="s">
        <v>109</v>
      </c>
      <c r="E65" s="17"/>
    </row>
    <row r="66" spans="1:5" ht="15.75" customHeight="1">
      <c r="A66" s="29"/>
      <c r="B66" s="29"/>
      <c r="C66" s="58" t="s">
        <v>180</v>
      </c>
      <c r="D66" s="4" t="s">
        <v>181</v>
      </c>
      <c r="E66" s="5">
        <v>15000</v>
      </c>
    </row>
    <row r="67" spans="1:5" ht="25.5">
      <c r="A67" s="30"/>
      <c r="B67" s="30"/>
      <c r="C67" s="58" t="s">
        <v>161</v>
      </c>
      <c r="D67" s="4" t="s">
        <v>136</v>
      </c>
      <c r="E67" s="5">
        <v>114000</v>
      </c>
    </row>
    <row r="68" spans="1:5" ht="42" customHeight="1">
      <c r="A68" s="52"/>
      <c r="B68" s="79"/>
      <c r="C68" s="58" t="s">
        <v>182</v>
      </c>
      <c r="D68" s="4" t="s">
        <v>186</v>
      </c>
      <c r="E68" s="5">
        <v>256</v>
      </c>
    </row>
    <row r="69" spans="1:5" ht="30" customHeight="1">
      <c r="A69" s="29"/>
      <c r="B69" s="43"/>
      <c r="C69" s="58" t="s">
        <v>162</v>
      </c>
      <c r="D69" s="4" t="s">
        <v>163</v>
      </c>
      <c r="E69" s="5">
        <v>1248300</v>
      </c>
    </row>
    <row r="70" spans="1:5" ht="15.75" customHeight="1">
      <c r="A70" s="29"/>
      <c r="B70" s="44"/>
      <c r="C70" s="36"/>
      <c r="D70" s="69"/>
      <c r="E70" s="12">
        <f>SUM(E66:E69)</f>
        <v>1377556</v>
      </c>
    </row>
    <row r="71" spans="1:5" s="11" customFormat="1" ht="31.5" customHeight="1">
      <c r="A71" s="32"/>
      <c r="B71" s="42" t="s">
        <v>123</v>
      </c>
      <c r="C71" s="53"/>
      <c r="D71" s="10" t="s">
        <v>110</v>
      </c>
      <c r="E71" s="17"/>
    </row>
    <row r="72" spans="1:5" ht="16.5" customHeight="1">
      <c r="A72" s="29"/>
      <c r="B72" s="43"/>
      <c r="C72" s="58" t="s">
        <v>164</v>
      </c>
      <c r="D72" s="4" t="s">
        <v>137</v>
      </c>
      <c r="E72" s="5">
        <v>3547458</v>
      </c>
    </row>
    <row r="73" spans="1:5" ht="16.5" customHeight="1">
      <c r="A73" s="29"/>
      <c r="B73" s="43"/>
      <c r="C73" s="58" t="s">
        <v>165</v>
      </c>
      <c r="D73" s="4" t="s">
        <v>138</v>
      </c>
      <c r="E73" s="5">
        <v>383500</v>
      </c>
    </row>
    <row r="74" spans="1:5" ht="15" customHeight="1">
      <c r="A74" s="30"/>
      <c r="B74" s="44"/>
      <c r="C74" s="36"/>
      <c r="D74" s="69"/>
      <c r="E74" s="12">
        <f>SUM(E72:E73)</f>
        <v>3930958</v>
      </c>
    </row>
    <row r="75" spans="1:5" ht="15.75">
      <c r="A75" s="27"/>
      <c r="B75" s="13"/>
      <c r="C75" s="13"/>
      <c r="D75" s="14"/>
      <c r="E75" s="15">
        <f>E74+E70+E64+E56+E50</f>
        <v>10452820</v>
      </c>
    </row>
    <row r="76" spans="1:5" s="9" customFormat="1" ht="20.25" customHeight="1">
      <c r="A76" s="24">
        <v>758</v>
      </c>
      <c r="B76" s="46"/>
      <c r="C76" s="46"/>
      <c r="D76" s="8" t="s">
        <v>111</v>
      </c>
      <c r="E76" s="16"/>
    </row>
    <row r="77" spans="1:5" s="11" customFormat="1" ht="29.25" customHeight="1">
      <c r="A77" s="32"/>
      <c r="B77" s="28">
        <v>75801</v>
      </c>
      <c r="C77" s="53"/>
      <c r="D77" s="10" t="s">
        <v>112</v>
      </c>
      <c r="E77" s="17"/>
    </row>
    <row r="78" spans="1:5" ht="18.75" customHeight="1">
      <c r="A78" s="29"/>
      <c r="B78" s="29"/>
      <c r="C78" s="58" t="s">
        <v>166</v>
      </c>
      <c r="D78" s="4" t="s">
        <v>139</v>
      </c>
      <c r="E78" s="5">
        <v>3713666</v>
      </c>
    </row>
    <row r="79" spans="1:5" ht="12.75">
      <c r="A79" s="30"/>
      <c r="B79" s="30"/>
      <c r="C79" s="36"/>
      <c r="D79" s="69"/>
      <c r="E79" s="12">
        <f>SUM(E78)</f>
        <v>3713666</v>
      </c>
    </row>
    <row r="80" spans="1:5" ht="15.75">
      <c r="A80" s="13"/>
      <c r="B80" s="27"/>
      <c r="C80" s="13"/>
      <c r="D80" s="14"/>
      <c r="E80" s="15">
        <f>E79</f>
        <v>3713666</v>
      </c>
    </row>
    <row r="81" spans="1:5" s="9" customFormat="1" ht="21.75" customHeight="1">
      <c r="A81" s="24">
        <v>801</v>
      </c>
      <c r="B81" s="25"/>
      <c r="C81" s="46"/>
      <c r="D81" s="8" t="s">
        <v>113</v>
      </c>
      <c r="E81" s="16"/>
    </row>
    <row r="82" spans="1:5" s="11" customFormat="1" ht="18" customHeight="1">
      <c r="A82" s="32"/>
      <c r="B82" s="42" t="s">
        <v>141</v>
      </c>
      <c r="C82" s="53"/>
      <c r="D82" s="10" t="s">
        <v>142</v>
      </c>
      <c r="E82" s="17"/>
    </row>
    <row r="83" spans="1:5" s="11" customFormat="1" ht="18" customHeight="1">
      <c r="A83" s="32"/>
      <c r="B83" s="72"/>
      <c r="C83" s="90" t="s">
        <v>167</v>
      </c>
      <c r="D83" s="49" t="s">
        <v>168</v>
      </c>
      <c r="E83" s="50">
        <v>200</v>
      </c>
    </row>
    <row r="84" spans="1:5" ht="69" customHeight="1">
      <c r="A84" s="29"/>
      <c r="B84" s="43"/>
      <c r="C84" s="58" t="s">
        <v>149</v>
      </c>
      <c r="D84" s="49" t="s">
        <v>150</v>
      </c>
      <c r="E84" s="5">
        <v>2500</v>
      </c>
    </row>
    <row r="85" spans="1:5" ht="12.75">
      <c r="A85" s="29"/>
      <c r="B85" s="44"/>
      <c r="C85" s="36"/>
      <c r="D85" s="69"/>
      <c r="E85" s="12">
        <f>SUM(E83:E84)</f>
        <v>2700</v>
      </c>
    </row>
    <row r="86" spans="1:5" s="11" customFormat="1" ht="15" customHeight="1">
      <c r="A86" s="32"/>
      <c r="B86" s="42" t="s">
        <v>187</v>
      </c>
      <c r="C86" s="53"/>
      <c r="D86" s="10" t="s">
        <v>188</v>
      </c>
      <c r="E86" s="17"/>
    </row>
    <row r="87" spans="1:5" s="11" customFormat="1" ht="16.5" customHeight="1">
      <c r="A87" s="32"/>
      <c r="B87" s="72"/>
      <c r="C87" s="90" t="s">
        <v>167</v>
      </c>
      <c r="D87" s="49" t="s">
        <v>168</v>
      </c>
      <c r="E87" s="50">
        <v>60000</v>
      </c>
    </row>
    <row r="88" spans="1:5" ht="12.75">
      <c r="A88" s="29"/>
      <c r="B88" s="44"/>
      <c r="C88" s="36"/>
      <c r="D88" s="69"/>
      <c r="E88" s="12">
        <f>SUM(E87:E87)</f>
        <v>60000</v>
      </c>
    </row>
    <row r="89" spans="1:5" s="11" customFormat="1" ht="12.75">
      <c r="A89" s="32"/>
      <c r="B89" s="42" t="s">
        <v>143</v>
      </c>
      <c r="C89" s="53"/>
      <c r="D89" s="10" t="s">
        <v>144</v>
      </c>
      <c r="E89" s="17"/>
    </row>
    <row r="90" spans="1:5" s="11" customFormat="1" ht="16.5" customHeight="1">
      <c r="A90" s="32"/>
      <c r="B90" s="72"/>
      <c r="C90" s="90" t="s">
        <v>167</v>
      </c>
      <c r="D90" s="49" t="s">
        <v>168</v>
      </c>
      <c r="E90" s="50">
        <v>150</v>
      </c>
    </row>
    <row r="91" spans="1:5" ht="69" customHeight="1">
      <c r="A91" s="29"/>
      <c r="B91" s="43"/>
      <c r="C91" s="58" t="s">
        <v>149</v>
      </c>
      <c r="D91" s="49" t="s">
        <v>150</v>
      </c>
      <c r="E91" s="5">
        <v>1500</v>
      </c>
    </row>
    <row r="92" spans="1:5" ht="12.75">
      <c r="A92" s="29"/>
      <c r="B92" s="44"/>
      <c r="C92" s="36"/>
      <c r="D92" s="69"/>
      <c r="E92" s="12">
        <f>SUM(E90:E91)</f>
        <v>1650</v>
      </c>
    </row>
    <row r="93" spans="1:5" s="11" customFormat="1" ht="12.75">
      <c r="A93" s="32"/>
      <c r="B93" s="42" t="s">
        <v>183</v>
      </c>
      <c r="C93" s="53"/>
      <c r="D93" s="97" t="s">
        <v>184</v>
      </c>
      <c r="E93" s="17"/>
    </row>
    <row r="94" spans="1:5" s="11" customFormat="1" ht="17.25" customHeight="1">
      <c r="A94" s="32"/>
      <c r="B94" s="72"/>
      <c r="C94" s="90" t="s">
        <v>145</v>
      </c>
      <c r="D94" s="49" t="s">
        <v>146</v>
      </c>
      <c r="E94" s="50">
        <v>298800</v>
      </c>
    </row>
    <row r="95" spans="1:5" ht="16.5" customHeight="1">
      <c r="A95" s="29"/>
      <c r="B95" s="44"/>
      <c r="C95" s="36"/>
      <c r="D95" s="69"/>
      <c r="E95" s="12">
        <f>SUM(E94:E94)</f>
        <v>298800</v>
      </c>
    </row>
    <row r="96" spans="1:5" ht="15.75">
      <c r="A96" s="13"/>
      <c r="B96" s="27"/>
      <c r="C96" s="13"/>
      <c r="D96" s="14"/>
      <c r="E96" s="15">
        <f>E95+E92+E88+E85</f>
        <v>363150</v>
      </c>
    </row>
    <row r="97" spans="1:5" s="9" customFormat="1" ht="21.75" customHeight="1">
      <c r="A97" s="24" t="s">
        <v>189</v>
      </c>
      <c r="B97" s="25"/>
      <c r="C97" s="46"/>
      <c r="D97" s="8" t="s">
        <v>191</v>
      </c>
      <c r="E97" s="16"/>
    </row>
    <row r="98" spans="1:5" s="11" customFormat="1" ht="17.25" customHeight="1">
      <c r="A98" s="32"/>
      <c r="B98" s="42" t="s">
        <v>190</v>
      </c>
      <c r="C98" s="53"/>
      <c r="D98" s="97" t="s">
        <v>102</v>
      </c>
      <c r="E98" s="17"/>
    </row>
    <row r="99" spans="1:5" s="11" customFormat="1" ht="54.75" customHeight="1">
      <c r="A99" s="32"/>
      <c r="B99" s="72"/>
      <c r="C99" s="90" t="s">
        <v>152</v>
      </c>
      <c r="D99" s="4" t="s">
        <v>219</v>
      </c>
      <c r="E99" s="50">
        <v>50</v>
      </c>
    </row>
    <row r="100" spans="1:5" ht="12.75">
      <c r="A100" s="30"/>
      <c r="B100" s="44"/>
      <c r="C100" s="36"/>
      <c r="D100" s="69"/>
      <c r="E100" s="12">
        <f>SUM(E99:E99)</f>
        <v>50</v>
      </c>
    </row>
    <row r="101" spans="1:5" ht="15.75">
      <c r="A101" s="13"/>
      <c r="B101" s="13"/>
      <c r="C101" s="13"/>
      <c r="D101" s="14"/>
      <c r="E101" s="15">
        <f>E100</f>
        <v>50</v>
      </c>
    </row>
    <row r="102" spans="1:5" s="9" customFormat="1" ht="15.75">
      <c r="A102" s="24">
        <v>852</v>
      </c>
      <c r="B102" s="96"/>
      <c r="C102" s="46"/>
      <c r="D102" s="8" t="s">
        <v>114</v>
      </c>
      <c r="E102" s="16"/>
    </row>
    <row r="103" spans="1:5" s="11" customFormat="1" ht="51">
      <c r="A103" s="32"/>
      <c r="B103" s="42">
        <v>85212</v>
      </c>
      <c r="C103" s="53"/>
      <c r="D103" s="10" t="s">
        <v>221</v>
      </c>
      <c r="E103" s="17"/>
    </row>
    <row r="104" spans="1:5" ht="51">
      <c r="A104" s="29"/>
      <c r="B104" s="43"/>
      <c r="C104" s="58" t="s">
        <v>152</v>
      </c>
      <c r="D104" s="4" t="s">
        <v>219</v>
      </c>
      <c r="E104" s="5">
        <v>799000</v>
      </c>
    </row>
    <row r="105" spans="1:5" ht="15.75" customHeight="1">
      <c r="A105" s="29"/>
      <c r="B105" s="44"/>
      <c r="C105" s="36"/>
      <c r="D105" s="69"/>
      <c r="E105" s="12">
        <f>SUM(E104:E104)</f>
        <v>799000</v>
      </c>
    </row>
    <row r="106" spans="1:5" s="11" customFormat="1" ht="63.75">
      <c r="A106" s="32"/>
      <c r="B106" s="42">
        <v>85213</v>
      </c>
      <c r="C106" s="53"/>
      <c r="D106" s="10" t="s">
        <v>231</v>
      </c>
      <c r="E106" s="17"/>
    </row>
    <row r="107" spans="1:5" ht="59.25" customHeight="1">
      <c r="A107" s="29"/>
      <c r="B107" s="43"/>
      <c r="C107" s="58" t="s">
        <v>152</v>
      </c>
      <c r="D107" s="4" t="s">
        <v>219</v>
      </c>
      <c r="E107" s="5">
        <v>900</v>
      </c>
    </row>
    <row r="108" spans="1:5" ht="38.25">
      <c r="A108" s="29"/>
      <c r="B108" s="43"/>
      <c r="C108" s="80" t="s">
        <v>171</v>
      </c>
      <c r="D108" s="4" t="s">
        <v>223</v>
      </c>
      <c r="E108" s="5">
        <v>2100</v>
      </c>
    </row>
    <row r="109" spans="1:5" ht="15.75" customHeight="1">
      <c r="A109" s="29"/>
      <c r="B109" s="44"/>
      <c r="C109" s="36"/>
      <c r="D109" s="69"/>
      <c r="E109" s="12">
        <f>SUM(E107:E108)</f>
        <v>3000</v>
      </c>
    </row>
    <row r="110" spans="1:5" s="11" customFormat="1" ht="33" customHeight="1">
      <c r="A110" s="32"/>
      <c r="B110" s="42">
        <v>85214</v>
      </c>
      <c r="C110" s="78"/>
      <c r="D110" s="10" t="s">
        <v>115</v>
      </c>
      <c r="E110" s="17"/>
    </row>
    <row r="111" spans="1:5" ht="38.25">
      <c r="A111" s="29"/>
      <c r="B111" s="43"/>
      <c r="C111" s="80" t="s">
        <v>171</v>
      </c>
      <c r="D111" s="4" t="s">
        <v>223</v>
      </c>
      <c r="E111" s="5">
        <v>9100</v>
      </c>
    </row>
    <row r="112" spans="1:5" ht="38.25">
      <c r="A112" s="29"/>
      <c r="B112" s="43"/>
      <c r="C112" s="80" t="s">
        <v>201</v>
      </c>
      <c r="D112" s="4" t="s">
        <v>223</v>
      </c>
      <c r="E112" s="5">
        <v>3400</v>
      </c>
    </row>
    <row r="113" spans="1:5" ht="15.75" customHeight="1">
      <c r="A113" s="29"/>
      <c r="B113" s="44"/>
      <c r="C113" s="81"/>
      <c r="D113" s="69"/>
      <c r="E113" s="12">
        <f>SUM(E111:E112)</f>
        <v>12500</v>
      </c>
    </row>
    <row r="114" spans="1:5" s="11" customFormat="1" ht="16.5" customHeight="1">
      <c r="A114" s="32"/>
      <c r="B114" s="45" t="s">
        <v>202</v>
      </c>
      <c r="C114" s="42"/>
      <c r="D114" s="10" t="s">
        <v>203</v>
      </c>
      <c r="E114" s="17"/>
    </row>
    <row r="115" spans="1:5" ht="38.25">
      <c r="A115" s="29"/>
      <c r="B115" s="43"/>
      <c r="C115" s="80" t="s">
        <v>171</v>
      </c>
      <c r="D115" s="4" t="s">
        <v>223</v>
      </c>
      <c r="E115" s="5">
        <v>17300</v>
      </c>
    </row>
    <row r="116" spans="1:5" ht="14.25" customHeight="1">
      <c r="A116" s="29"/>
      <c r="B116" s="44"/>
      <c r="C116" s="68"/>
      <c r="D116" s="69"/>
      <c r="E116" s="12">
        <f>SUM(E115:E115)</f>
        <v>17300</v>
      </c>
    </row>
    <row r="117" spans="1:5" s="11" customFormat="1" ht="12.75">
      <c r="A117" s="32"/>
      <c r="B117" s="42">
        <v>85219</v>
      </c>
      <c r="C117" s="78"/>
      <c r="D117" s="10" t="s">
        <v>116</v>
      </c>
      <c r="E117" s="17"/>
    </row>
    <row r="118" spans="1:5" ht="42" customHeight="1">
      <c r="A118" s="29"/>
      <c r="B118" s="43"/>
      <c r="C118" s="80" t="s">
        <v>171</v>
      </c>
      <c r="D118" s="4" t="s">
        <v>223</v>
      </c>
      <c r="E118" s="5">
        <v>65800</v>
      </c>
    </row>
    <row r="119" spans="1:5" ht="15" customHeight="1">
      <c r="A119" s="30"/>
      <c r="B119" s="44"/>
      <c r="C119" s="81"/>
      <c r="D119" s="69"/>
      <c r="E119" s="12">
        <f>SUM(E118)</f>
        <v>65800</v>
      </c>
    </row>
    <row r="120" spans="1:5" ht="15.75">
      <c r="A120" s="27"/>
      <c r="B120" s="13"/>
      <c r="C120" s="13"/>
      <c r="D120" s="14"/>
      <c r="E120" s="15">
        <f>E119+E116+E113+E109+E105</f>
        <v>897600</v>
      </c>
    </row>
    <row r="121" spans="1:5" s="9" customFormat="1" ht="31.5">
      <c r="A121" s="24">
        <v>900</v>
      </c>
      <c r="B121" s="25"/>
      <c r="C121" s="46"/>
      <c r="D121" s="8" t="s">
        <v>120</v>
      </c>
      <c r="E121" s="16"/>
    </row>
    <row r="122" spans="1:5" s="11" customFormat="1" ht="16.5" customHeight="1">
      <c r="A122" s="33"/>
      <c r="B122" s="28">
        <v>90001</v>
      </c>
      <c r="C122" s="53"/>
      <c r="D122" s="10" t="s">
        <v>117</v>
      </c>
      <c r="E122" s="17"/>
    </row>
    <row r="123" spans="1:5" s="11" customFormat="1" ht="16.5" customHeight="1">
      <c r="A123" s="33"/>
      <c r="B123" s="33"/>
      <c r="C123" s="90" t="s">
        <v>145</v>
      </c>
      <c r="D123" s="49" t="s">
        <v>146</v>
      </c>
      <c r="E123" s="50">
        <v>254000</v>
      </c>
    </row>
    <row r="124" spans="1:5" ht="12.75">
      <c r="A124" s="34"/>
      <c r="B124" s="29"/>
      <c r="C124" s="36"/>
      <c r="D124" s="69"/>
      <c r="E124" s="12">
        <f>SUM(E123)</f>
        <v>254000</v>
      </c>
    </row>
    <row r="125" spans="1:5" s="11" customFormat="1" ht="16.5" customHeight="1">
      <c r="A125" s="33"/>
      <c r="B125" s="28">
        <v>90003</v>
      </c>
      <c r="C125" s="53"/>
      <c r="D125" s="10" t="s">
        <v>118</v>
      </c>
      <c r="E125" s="17"/>
    </row>
    <row r="126" spans="1:5" s="11" customFormat="1" ht="16.5" customHeight="1">
      <c r="A126" s="33"/>
      <c r="B126" s="32"/>
      <c r="C126" s="90" t="s">
        <v>145</v>
      </c>
      <c r="D126" s="49" t="s">
        <v>146</v>
      </c>
      <c r="E126" s="50">
        <v>40000</v>
      </c>
    </row>
    <row r="127" spans="1:5" ht="12.75">
      <c r="A127" s="34"/>
      <c r="B127" s="29"/>
      <c r="C127" s="36"/>
      <c r="D127" s="69"/>
      <c r="E127" s="12">
        <f>SUM(E126)</f>
        <v>40000</v>
      </c>
    </row>
    <row r="128" spans="1:5" ht="15.75">
      <c r="A128" s="36"/>
      <c r="B128" s="36"/>
      <c r="C128" s="36"/>
      <c r="D128" s="14"/>
      <c r="E128" s="15">
        <f>E127+E124</f>
        <v>294000</v>
      </c>
    </row>
    <row r="129" spans="1:5" s="9" customFormat="1" ht="47.25">
      <c r="A129" s="24" t="s">
        <v>204</v>
      </c>
      <c r="B129" s="46"/>
      <c r="C129" s="96"/>
      <c r="D129" s="8" t="s">
        <v>207</v>
      </c>
      <c r="E129" s="16"/>
    </row>
    <row r="130" spans="1:5" s="11" customFormat="1" ht="12.75">
      <c r="A130" s="32"/>
      <c r="B130" s="28" t="s">
        <v>205</v>
      </c>
      <c r="C130" s="28"/>
      <c r="D130" s="49" t="s">
        <v>206</v>
      </c>
      <c r="E130" s="56"/>
    </row>
    <row r="131" spans="1:5" ht="38.25">
      <c r="A131" s="29"/>
      <c r="B131" s="43"/>
      <c r="C131" s="58" t="s">
        <v>171</v>
      </c>
      <c r="D131" s="4" t="s">
        <v>223</v>
      </c>
      <c r="E131" s="5">
        <v>4000</v>
      </c>
    </row>
    <row r="132" spans="1:5" ht="13.5" customHeight="1">
      <c r="A132" s="30"/>
      <c r="B132" s="29"/>
      <c r="C132" s="76"/>
      <c r="D132" s="77"/>
      <c r="E132" s="57">
        <f>SUM(E131)</f>
        <v>4000</v>
      </c>
    </row>
    <row r="133" spans="1:5" ht="15.75">
      <c r="A133" s="36"/>
      <c r="B133" s="36"/>
      <c r="C133" s="36"/>
      <c r="D133" s="14"/>
      <c r="E133" s="15">
        <f>E132</f>
        <v>4000</v>
      </c>
    </row>
    <row r="134" spans="1:5" s="9" customFormat="1" ht="28.5" customHeight="1" thickBot="1">
      <c r="A134" s="716" t="s">
        <v>119</v>
      </c>
      <c r="B134" s="717"/>
      <c r="C134" s="716"/>
      <c r="D134" s="716"/>
      <c r="E134" s="89">
        <f>E133+E128+E120+E101+E96+E80+E75+E46+E41+E29+E23+E14</f>
        <v>18379974.5</v>
      </c>
    </row>
    <row r="135" ht="12.75">
      <c r="E135" s="18"/>
    </row>
  </sheetData>
  <mergeCells count="2">
    <mergeCell ref="A134:D134"/>
    <mergeCell ref="A2:E2"/>
  </mergeCells>
  <printOptions horizontalCentered="1"/>
  <pageMargins left="0.4330708661417323" right="0.5118110236220472" top="0.7086614173228347" bottom="0.5905511811023623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1" sqref="B21"/>
    </sheetView>
  </sheetViews>
  <sheetFormatPr defaultColWidth="9.140625" defaultRowHeight="12.75"/>
  <cols>
    <col min="1" max="1" width="10.8515625" style="0" customWidth="1"/>
    <col min="2" max="2" width="23.28125" style="490" customWidth="1"/>
    <col min="3" max="4" width="27.28125" style="0" customWidth="1"/>
    <col min="5" max="5" width="10.140625" style="0" customWidth="1"/>
    <col min="6" max="6" width="10.00390625" style="0" customWidth="1"/>
  </cols>
  <sheetData>
    <row r="1" spans="2:4" ht="12.75">
      <c r="B1"/>
      <c r="C1" s="490"/>
      <c r="D1" t="s">
        <v>595</v>
      </c>
    </row>
    <row r="2" ht="24.75" customHeight="1">
      <c r="D2" s="531"/>
    </row>
    <row r="3" ht="24.75" customHeight="1">
      <c r="D3" s="531"/>
    </row>
    <row r="4" ht="24.75" customHeight="1">
      <c r="D4" s="531"/>
    </row>
    <row r="5" ht="12.75">
      <c r="D5" s="531"/>
    </row>
    <row r="6" ht="12.75">
      <c r="D6" s="531"/>
    </row>
    <row r="7" ht="12.75">
      <c r="D7" s="531"/>
    </row>
    <row r="8" spans="1:2" s="510" customFormat="1" ht="15.75">
      <c r="A8" s="491" t="s">
        <v>596</v>
      </c>
      <c r="B8" s="511"/>
    </row>
    <row r="9" spans="1:2" s="510" customFormat="1" ht="15.75">
      <c r="A9" s="491" t="s">
        <v>597</v>
      </c>
      <c r="B9" s="511"/>
    </row>
    <row r="10" spans="1:2" s="510" customFormat="1" ht="15.75">
      <c r="A10" s="491"/>
      <c r="B10" s="511"/>
    </row>
    <row r="11" spans="1:2" s="510" customFormat="1" ht="15.75">
      <c r="A11" s="491"/>
      <c r="B11" s="511"/>
    </row>
    <row r="12" spans="1:2" s="510" customFormat="1" ht="15.75">
      <c r="A12" s="491"/>
      <c r="B12" s="511"/>
    </row>
    <row r="13" spans="1:2" s="510" customFormat="1" ht="15.75">
      <c r="A13" s="491"/>
      <c r="B13" s="511"/>
    </row>
    <row r="14" spans="1:2" s="510" customFormat="1" ht="15.75">
      <c r="A14" s="491"/>
      <c r="B14" s="511"/>
    </row>
    <row r="15" s="510" customFormat="1" ht="12.75">
      <c r="B15" s="511"/>
    </row>
    <row r="16" spans="1:4" s="534" customFormat="1" ht="15">
      <c r="A16" s="532" t="s">
        <v>179</v>
      </c>
      <c r="B16" s="533" t="s">
        <v>598</v>
      </c>
      <c r="C16" s="532" t="s">
        <v>586</v>
      </c>
      <c r="D16" s="532" t="s">
        <v>599</v>
      </c>
    </row>
    <row r="17" spans="1:4" ht="51">
      <c r="A17" s="535">
        <v>952</v>
      </c>
      <c r="B17" s="536" t="s">
        <v>600</v>
      </c>
      <c r="C17" s="537">
        <v>573017.48</v>
      </c>
      <c r="D17" s="537"/>
    </row>
    <row r="18" spans="1:4" ht="15" customHeight="1">
      <c r="A18" s="535">
        <v>957</v>
      </c>
      <c r="B18" s="536" t="s">
        <v>601</v>
      </c>
      <c r="C18" s="537">
        <v>10200230</v>
      </c>
      <c r="D18" s="537"/>
    </row>
    <row r="19" spans="1:4" ht="38.25">
      <c r="A19" s="538">
        <v>992</v>
      </c>
      <c r="B19" s="536" t="s">
        <v>602</v>
      </c>
      <c r="C19" s="537"/>
      <c r="D19" s="537">
        <v>362166</v>
      </c>
    </row>
    <row r="20" spans="1:4" s="491" customFormat="1" ht="15.75">
      <c r="A20" s="766" t="s">
        <v>603</v>
      </c>
      <c r="B20" s="767"/>
      <c r="C20" s="539">
        <f>SUM(C17:C19)</f>
        <v>10773247.48</v>
      </c>
      <c r="D20" s="540">
        <f>SUM(D19)</f>
        <v>362166</v>
      </c>
    </row>
    <row r="26" ht="12.75">
      <c r="C26" s="510"/>
    </row>
  </sheetData>
  <mergeCells count="1">
    <mergeCell ref="A20:B20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72">
      <selection activeCell="C89" sqref="C89"/>
    </sheetView>
  </sheetViews>
  <sheetFormatPr defaultColWidth="9.140625" defaultRowHeight="12.75"/>
  <cols>
    <col min="1" max="1" width="8.28125" style="1" customWidth="1"/>
    <col min="2" max="2" width="11.140625" style="1" customWidth="1"/>
    <col min="3" max="3" width="10.421875" style="1" customWidth="1"/>
    <col min="4" max="4" width="43.421875" style="2" customWidth="1"/>
    <col min="5" max="5" width="19.140625" style="6" customWidth="1"/>
    <col min="6" max="16384" width="9.140625" style="3" customWidth="1"/>
  </cols>
  <sheetData>
    <row r="1" ht="12.75">
      <c r="E1" s="6" t="s">
        <v>225</v>
      </c>
    </row>
    <row r="2" ht="8.25" customHeight="1"/>
    <row r="3" spans="1:5" s="7" customFormat="1" ht="18">
      <c r="A3" s="26"/>
      <c r="B3" s="26"/>
      <c r="C3" s="26"/>
      <c r="D3" s="82" t="s">
        <v>172</v>
      </c>
      <c r="E3" s="83"/>
    </row>
    <row r="4" spans="1:5" s="9" customFormat="1" ht="15.75">
      <c r="A4" s="84" t="s">
        <v>227</v>
      </c>
      <c r="B4" s="85"/>
      <c r="C4" s="85"/>
      <c r="D4" s="86"/>
      <c r="E4" s="87"/>
    </row>
    <row r="5" spans="1:5" s="9" customFormat="1" ht="15.75">
      <c r="A5" s="84" t="s">
        <v>208</v>
      </c>
      <c r="B5" s="85"/>
      <c r="C5" s="85"/>
      <c r="D5" s="86"/>
      <c r="E5" s="87"/>
    </row>
    <row r="6" spans="1:5" s="9" customFormat="1" ht="8.25" customHeight="1">
      <c r="A6" s="84"/>
      <c r="B6" s="85"/>
      <c r="C6" s="85"/>
      <c r="D6" s="86"/>
      <c r="E6" s="87"/>
    </row>
    <row r="7" spans="1:5" s="23" customFormat="1" ht="30">
      <c r="A7" s="20" t="s">
        <v>92</v>
      </c>
      <c r="B7" s="20" t="s">
        <v>93</v>
      </c>
      <c r="C7" s="20"/>
      <c r="D7" s="21" t="s">
        <v>94</v>
      </c>
      <c r="E7" s="22" t="s">
        <v>95</v>
      </c>
    </row>
    <row r="8" spans="1:5" s="9" customFormat="1" ht="15.75">
      <c r="A8" s="24">
        <v>750</v>
      </c>
      <c r="B8" s="25"/>
      <c r="C8" s="25"/>
      <c r="D8" s="8" t="s">
        <v>103</v>
      </c>
      <c r="E8" s="16"/>
    </row>
    <row r="9" spans="1:5" s="11" customFormat="1" ht="12.75">
      <c r="A9" s="32"/>
      <c r="B9" s="42">
        <v>75011</v>
      </c>
      <c r="C9" s="42"/>
      <c r="D9" s="10" t="s">
        <v>104</v>
      </c>
      <c r="E9" s="17"/>
    </row>
    <row r="10" spans="1:5" ht="51">
      <c r="A10" s="29"/>
      <c r="B10" s="43"/>
      <c r="C10" s="58" t="s">
        <v>152</v>
      </c>
      <c r="D10" s="4" t="s">
        <v>219</v>
      </c>
      <c r="E10" s="5">
        <v>36284</v>
      </c>
    </row>
    <row r="11" spans="1:5" ht="12.75">
      <c r="A11" s="29"/>
      <c r="B11" s="43"/>
      <c r="C11" s="36"/>
      <c r="D11" s="69"/>
      <c r="E11" s="12">
        <f>SUM(E10)</f>
        <v>36284</v>
      </c>
    </row>
    <row r="12" spans="1:5" ht="15.75">
      <c r="A12" s="13"/>
      <c r="B12" s="13"/>
      <c r="C12" s="27"/>
      <c r="D12" s="14"/>
      <c r="E12" s="15">
        <f>E11</f>
        <v>36284</v>
      </c>
    </row>
    <row r="13" spans="1:5" s="9" customFormat="1" ht="47.25">
      <c r="A13" s="24">
        <v>751</v>
      </c>
      <c r="B13" s="46"/>
      <c r="C13" s="25"/>
      <c r="D13" s="8" t="s">
        <v>105</v>
      </c>
      <c r="E13" s="16"/>
    </row>
    <row r="14" spans="1:5" s="11" customFormat="1" ht="25.5">
      <c r="A14" s="32"/>
      <c r="B14" s="28">
        <v>75101</v>
      </c>
      <c r="C14" s="28"/>
      <c r="D14" s="10" t="s">
        <v>106</v>
      </c>
      <c r="E14" s="17"/>
    </row>
    <row r="15" spans="1:5" ht="51">
      <c r="A15" s="29"/>
      <c r="B15" s="29"/>
      <c r="C15" s="58" t="s">
        <v>152</v>
      </c>
      <c r="D15" s="4" t="s">
        <v>219</v>
      </c>
      <c r="E15" s="5">
        <v>3000</v>
      </c>
    </row>
    <row r="16" spans="1:5" ht="12.75">
      <c r="A16" s="30"/>
      <c r="B16" s="30"/>
      <c r="C16" s="70"/>
      <c r="D16" s="69"/>
      <c r="E16" s="12">
        <f>SUM(E15)</f>
        <v>3000</v>
      </c>
    </row>
    <row r="17" spans="1:5" ht="15.75">
      <c r="A17" s="13"/>
      <c r="B17" s="27"/>
      <c r="C17" s="27"/>
      <c r="D17" s="14"/>
      <c r="E17" s="15">
        <f>E16</f>
        <v>3000</v>
      </c>
    </row>
    <row r="18" spans="1:5" s="9" customFormat="1" ht="15.75">
      <c r="A18" s="24" t="s">
        <v>189</v>
      </c>
      <c r="B18" s="25"/>
      <c r="C18" s="46"/>
      <c r="D18" s="8" t="s">
        <v>191</v>
      </c>
      <c r="E18" s="16"/>
    </row>
    <row r="19" spans="1:5" s="11" customFormat="1" ht="12.75">
      <c r="A19" s="32"/>
      <c r="B19" s="42" t="s">
        <v>190</v>
      </c>
      <c r="C19" s="53"/>
      <c r="D19" s="97" t="s">
        <v>102</v>
      </c>
      <c r="E19" s="17"/>
    </row>
    <row r="20" spans="1:5" s="11" customFormat="1" ht="51">
      <c r="A20" s="32"/>
      <c r="B20" s="72"/>
      <c r="C20" s="90" t="s">
        <v>152</v>
      </c>
      <c r="D20" s="4" t="s">
        <v>219</v>
      </c>
      <c r="E20" s="50">
        <v>50</v>
      </c>
    </row>
    <row r="21" spans="1:5" ht="12.75">
      <c r="A21" s="30"/>
      <c r="B21" s="44"/>
      <c r="C21" s="36"/>
      <c r="D21" s="69"/>
      <c r="E21" s="12">
        <f>SUM(E20:E20)</f>
        <v>50</v>
      </c>
    </row>
    <row r="22" spans="1:5" ht="15.75">
      <c r="A22" s="31"/>
      <c r="B22" s="27"/>
      <c r="C22" s="13"/>
      <c r="D22" s="14"/>
      <c r="E22" s="15">
        <f>E21</f>
        <v>50</v>
      </c>
    </row>
    <row r="23" spans="1:5" s="9" customFormat="1" ht="15.75">
      <c r="A23" s="24">
        <v>852</v>
      </c>
      <c r="B23" s="25"/>
      <c r="C23" s="25"/>
      <c r="D23" s="8" t="s">
        <v>114</v>
      </c>
      <c r="E23" s="16"/>
    </row>
    <row r="24" spans="1:5" s="11" customFormat="1" ht="51">
      <c r="A24" s="32"/>
      <c r="B24" s="78">
        <v>85212</v>
      </c>
      <c r="C24" s="53"/>
      <c r="D24" s="10" t="s">
        <v>221</v>
      </c>
      <c r="E24" s="17"/>
    </row>
    <row r="25" spans="1:5" ht="51">
      <c r="A25" s="29"/>
      <c r="B25" s="79"/>
      <c r="C25" s="52" t="s">
        <v>152</v>
      </c>
      <c r="D25" s="4" t="s">
        <v>219</v>
      </c>
      <c r="E25" s="5">
        <v>799000</v>
      </c>
    </row>
    <row r="26" spans="1:5" ht="12.75">
      <c r="A26" s="29"/>
      <c r="B26" s="43"/>
      <c r="C26" s="36"/>
      <c r="D26" s="67"/>
      <c r="E26" s="12">
        <f>SUM(E25:E25)</f>
        <v>799000</v>
      </c>
    </row>
    <row r="27" spans="1:5" s="11" customFormat="1" ht="63.75">
      <c r="A27" s="33"/>
      <c r="B27" s="28">
        <v>85213</v>
      </c>
      <c r="C27" s="45"/>
      <c r="D27" s="10" t="s">
        <v>231</v>
      </c>
      <c r="E27" s="17"/>
    </row>
    <row r="28" spans="1:5" ht="51">
      <c r="A28" s="34"/>
      <c r="B28" s="29"/>
      <c r="C28" s="80" t="s">
        <v>152</v>
      </c>
      <c r="D28" s="4" t="s">
        <v>219</v>
      </c>
      <c r="E28" s="5">
        <v>900</v>
      </c>
    </row>
    <row r="29" spans="1:5" ht="12.75">
      <c r="A29" s="35"/>
      <c r="B29" s="30"/>
      <c r="C29" s="81"/>
      <c r="D29" s="69"/>
      <c r="E29" s="12">
        <f>SUM(E28)</f>
        <v>900</v>
      </c>
    </row>
    <row r="30" spans="1:5" ht="16.5" thickBot="1">
      <c r="A30" s="13"/>
      <c r="B30" s="27"/>
      <c r="C30" s="13"/>
      <c r="D30" s="14"/>
      <c r="E30" s="15">
        <f>E29+E26</f>
        <v>799900</v>
      </c>
    </row>
    <row r="31" spans="1:5" s="9" customFormat="1" ht="24" customHeight="1" thickBot="1">
      <c r="A31" s="716" t="s">
        <v>119</v>
      </c>
      <c r="B31" s="717"/>
      <c r="C31" s="717"/>
      <c r="D31" s="717"/>
      <c r="E31" s="38">
        <f>E30+E17+E12+E22</f>
        <v>839234</v>
      </c>
    </row>
    <row r="32" ht="12.75">
      <c r="E32" s="18"/>
    </row>
    <row r="36" spans="1:5" ht="12.75">
      <c r="A36" s="120"/>
      <c r="B36" s="120"/>
      <c r="C36" s="120"/>
      <c r="D36" s="3"/>
      <c r="E36" s="3"/>
    </row>
    <row r="37" spans="1:5" ht="18">
      <c r="A37" s="26"/>
      <c r="B37" s="26"/>
      <c r="C37" s="26"/>
      <c r="D37" s="82" t="s">
        <v>172</v>
      </c>
      <c r="E37" s="83"/>
    </row>
    <row r="38" spans="1:5" ht="15.75">
      <c r="A38" s="84" t="s">
        <v>553</v>
      </c>
      <c r="B38" s="85"/>
      <c r="C38" s="85"/>
      <c r="D38" s="86"/>
      <c r="E38" s="87"/>
    </row>
    <row r="39" spans="1:5" ht="15.75">
      <c r="A39" s="84" t="s">
        <v>208</v>
      </c>
      <c r="B39" s="85"/>
      <c r="C39" s="85"/>
      <c r="D39" s="86"/>
      <c r="E39" s="87"/>
    </row>
    <row r="40" spans="1:5" ht="15.75">
      <c r="A40" s="84"/>
      <c r="B40" s="85"/>
      <c r="C40" s="85"/>
      <c r="D40" s="86"/>
      <c r="E40" s="87"/>
    </row>
    <row r="41" spans="1:5" ht="25.5">
      <c r="A41" s="123" t="s">
        <v>92</v>
      </c>
      <c r="B41" s="124" t="s">
        <v>93</v>
      </c>
      <c r="C41" s="124" t="s">
        <v>179</v>
      </c>
      <c r="D41" s="124" t="s">
        <v>94</v>
      </c>
      <c r="E41" s="124" t="s">
        <v>95</v>
      </c>
    </row>
    <row r="42" spans="1:5" ht="15.75">
      <c r="A42" s="176">
        <v>750</v>
      </c>
      <c r="B42" s="236"/>
      <c r="C42" s="236"/>
      <c r="D42" s="129" t="s">
        <v>140</v>
      </c>
      <c r="E42" s="238"/>
    </row>
    <row r="43" spans="1:5" ht="12.75">
      <c r="A43" s="161"/>
      <c r="B43" s="231">
        <v>75011</v>
      </c>
      <c r="C43" s="231"/>
      <c r="D43" s="133" t="s">
        <v>104</v>
      </c>
      <c r="E43" s="239"/>
    </row>
    <row r="44" spans="1:5" ht="12.75">
      <c r="A44" s="166"/>
      <c r="B44" s="169"/>
      <c r="C44" s="167">
        <v>4010</v>
      </c>
      <c r="D44" s="326" t="s">
        <v>289</v>
      </c>
      <c r="E44" s="168">
        <v>28231</v>
      </c>
    </row>
    <row r="45" spans="1:5" ht="12.75">
      <c r="A45" s="166"/>
      <c r="B45" s="169"/>
      <c r="C45" s="167">
        <v>4040</v>
      </c>
      <c r="D45" s="321" t="s">
        <v>304</v>
      </c>
      <c r="E45" s="168">
        <v>2612</v>
      </c>
    </row>
    <row r="46" spans="1:5" ht="12.75">
      <c r="A46" s="166"/>
      <c r="B46" s="169"/>
      <c r="C46" s="167">
        <v>4110</v>
      </c>
      <c r="D46" s="321" t="s">
        <v>259</v>
      </c>
      <c r="E46" s="168">
        <v>756</v>
      </c>
    </row>
    <row r="47" spans="1:5" ht="12.75">
      <c r="A47" s="166"/>
      <c r="B47" s="169"/>
      <c r="C47" s="167">
        <v>4120</v>
      </c>
      <c r="D47" s="321" t="s">
        <v>305</v>
      </c>
      <c r="E47" s="168">
        <v>4685</v>
      </c>
    </row>
    <row r="48" spans="1:5" ht="12.75">
      <c r="A48" s="166"/>
      <c r="B48" s="169"/>
      <c r="C48" s="198"/>
      <c r="D48" s="188"/>
      <c r="E48" s="12">
        <f>SUM(E44:E47)</f>
        <v>36284</v>
      </c>
    </row>
    <row r="49" spans="1:5" ht="15.75">
      <c r="A49" s="198"/>
      <c r="B49" s="198"/>
      <c r="C49" s="374"/>
      <c r="D49" s="188"/>
      <c r="E49" s="15">
        <f>E48</f>
        <v>36284</v>
      </c>
    </row>
    <row r="50" spans="1:5" ht="47.25">
      <c r="A50" s="288">
        <v>751</v>
      </c>
      <c r="B50" s="244"/>
      <c r="C50" s="244"/>
      <c r="D50" s="246" t="s">
        <v>105</v>
      </c>
      <c r="E50" s="238"/>
    </row>
    <row r="51" spans="1:5" ht="25.5">
      <c r="A51" s="486"/>
      <c r="B51" s="248">
        <v>75101</v>
      </c>
      <c r="C51" s="248"/>
      <c r="D51" s="250" t="s">
        <v>106</v>
      </c>
      <c r="E51" s="239"/>
    </row>
    <row r="52" spans="1:5" ht="12.75">
      <c r="A52" s="166"/>
      <c r="B52" s="166"/>
      <c r="C52" s="167">
        <v>4110</v>
      </c>
      <c r="D52" s="321" t="s">
        <v>259</v>
      </c>
      <c r="E52" s="216">
        <v>387</v>
      </c>
    </row>
    <row r="53" spans="1:5" ht="12.75">
      <c r="A53" s="166"/>
      <c r="B53" s="166"/>
      <c r="C53" s="167">
        <v>4120</v>
      </c>
      <c r="D53" s="321" t="s">
        <v>305</v>
      </c>
      <c r="E53" s="216">
        <v>63</v>
      </c>
    </row>
    <row r="54" spans="1:5" ht="12.75">
      <c r="A54" s="166"/>
      <c r="B54" s="166"/>
      <c r="C54" s="167">
        <v>4170</v>
      </c>
      <c r="D54" s="310" t="s">
        <v>312</v>
      </c>
      <c r="E54" s="204">
        <v>2550</v>
      </c>
    </row>
    <row r="55" spans="1:5" ht="12.75">
      <c r="A55" s="487"/>
      <c r="B55" s="252"/>
      <c r="C55" s="410"/>
      <c r="D55" s="188"/>
      <c r="E55" s="12">
        <f>SUM(E52:E54)</f>
        <v>3000</v>
      </c>
    </row>
    <row r="56" spans="1:5" ht="15.75">
      <c r="A56" s="172"/>
      <c r="B56" s="173"/>
      <c r="C56" s="173"/>
      <c r="D56" s="175"/>
      <c r="E56" s="15">
        <f>SUM(E55)</f>
        <v>3000</v>
      </c>
    </row>
    <row r="57" spans="1:5" ht="15.75">
      <c r="A57" s="288">
        <v>851</v>
      </c>
      <c r="B57" s="280"/>
      <c r="C57" s="280"/>
      <c r="D57" s="246" t="s">
        <v>191</v>
      </c>
      <c r="E57" s="255"/>
    </row>
    <row r="58" spans="1:5" ht="12.75">
      <c r="A58" s="269"/>
      <c r="B58" s="266">
        <v>85195</v>
      </c>
      <c r="C58" s="269"/>
      <c r="D58" s="133" t="s">
        <v>102</v>
      </c>
      <c r="E58" s="163"/>
    </row>
    <row r="59" spans="1:5" ht="25.5">
      <c r="A59" s="264"/>
      <c r="B59" s="264"/>
      <c r="C59" s="261">
        <v>4740</v>
      </c>
      <c r="D59" s="448" t="s">
        <v>277</v>
      </c>
      <c r="E59" s="168">
        <v>50</v>
      </c>
    </row>
    <row r="60" spans="1:5" ht="12.75">
      <c r="A60" s="252"/>
      <c r="B60" s="197"/>
      <c r="C60" s="410"/>
      <c r="D60" s="188"/>
      <c r="E60" s="12">
        <f>SUM(E59:E59)</f>
        <v>50</v>
      </c>
    </row>
    <row r="61" spans="1:5" ht="15.75">
      <c r="A61" s="151"/>
      <c r="B61" s="152"/>
      <c r="C61" s="152"/>
      <c r="D61" s="154"/>
      <c r="E61" s="155">
        <f>E60</f>
        <v>50</v>
      </c>
    </row>
    <row r="62" spans="1:5" ht="15.75">
      <c r="A62" s="288">
        <v>852</v>
      </c>
      <c r="B62" s="280"/>
      <c r="C62" s="280"/>
      <c r="D62" s="129" t="s">
        <v>114</v>
      </c>
      <c r="E62" s="255"/>
    </row>
    <row r="63" spans="1:5" ht="38.25">
      <c r="A63" s="269"/>
      <c r="B63" s="256">
        <v>85212</v>
      </c>
      <c r="C63" s="256"/>
      <c r="D63" s="133" t="s">
        <v>554</v>
      </c>
      <c r="E63" s="163"/>
    </row>
    <row r="64" spans="1:5" ht="12.75">
      <c r="A64" s="264"/>
      <c r="B64" s="257"/>
      <c r="C64" s="258">
        <v>3110</v>
      </c>
      <c r="D64" s="147" t="s">
        <v>373</v>
      </c>
      <c r="E64" s="168">
        <v>772600</v>
      </c>
    </row>
    <row r="65" spans="1:5" ht="12.75">
      <c r="A65" s="166"/>
      <c r="B65" s="169"/>
      <c r="C65" s="167">
        <v>4010</v>
      </c>
      <c r="D65" s="147" t="s">
        <v>257</v>
      </c>
      <c r="E65" s="168">
        <v>18000</v>
      </c>
    </row>
    <row r="66" spans="1:5" ht="12.75">
      <c r="A66" s="166"/>
      <c r="B66" s="169"/>
      <c r="C66" s="167">
        <v>4110</v>
      </c>
      <c r="D66" s="147" t="s">
        <v>259</v>
      </c>
      <c r="E66" s="168">
        <v>6052</v>
      </c>
    </row>
    <row r="67" spans="1:5" ht="12.75">
      <c r="A67" s="166"/>
      <c r="B67" s="169"/>
      <c r="C67" s="167">
        <v>4120</v>
      </c>
      <c r="D67" s="147" t="s">
        <v>260</v>
      </c>
      <c r="E67" s="168">
        <v>441</v>
      </c>
    </row>
    <row r="68" spans="1:5" ht="12.75">
      <c r="A68" s="166"/>
      <c r="B68" s="169"/>
      <c r="C68" s="167">
        <v>4210</v>
      </c>
      <c r="D68" s="147" t="s">
        <v>374</v>
      </c>
      <c r="E68" s="168">
        <v>507</v>
      </c>
    </row>
    <row r="69" spans="1:5" ht="12.75">
      <c r="A69" s="166"/>
      <c r="B69" s="169"/>
      <c r="C69" s="167">
        <v>4300</v>
      </c>
      <c r="D69" s="147" t="s">
        <v>338</v>
      </c>
      <c r="E69" s="168">
        <v>300</v>
      </c>
    </row>
    <row r="70" spans="1:5" ht="25.5">
      <c r="A70" s="264"/>
      <c r="B70" s="264"/>
      <c r="C70" s="258">
        <v>4700</v>
      </c>
      <c r="D70" s="448" t="s">
        <v>296</v>
      </c>
      <c r="E70" s="168">
        <v>400</v>
      </c>
    </row>
    <row r="71" spans="1:5" ht="25.5">
      <c r="A71" s="264"/>
      <c r="B71" s="264"/>
      <c r="C71" s="258">
        <v>4740</v>
      </c>
      <c r="D71" s="448" t="s">
        <v>277</v>
      </c>
      <c r="E71" s="168">
        <v>300</v>
      </c>
    </row>
    <row r="72" spans="1:5" ht="25.5">
      <c r="A72" s="264"/>
      <c r="B72" s="264"/>
      <c r="C72" s="258">
        <v>4750</v>
      </c>
      <c r="D72" s="448" t="s">
        <v>362</v>
      </c>
      <c r="E72" s="168">
        <v>400</v>
      </c>
    </row>
    <row r="73" spans="1:5" ht="12.75">
      <c r="A73" s="269"/>
      <c r="B73" s="268"/>
      <c r="C73" s="335"/>
      <c r="D73" s="142"/>
      <c r="E73" s="12">
        <f>SUM(E64:E72)</f>
        <v>799000</v>
      </c>
    </row>
    <row r="74" spans="1:5" ht="63.75">
      <c r="A74" s="269"/>
      <c r="B74" s="256">
        <v>85213</v>
      </c>
      <c r="C74" s="256"/>
      <c r="D74" s="10" t="s">
        <v>555</v>
      </c>
      <c r="E74" s="163"/>
    </row>
    <row r="75" spans="1:5" ht="12.75">
      <c r="A75" s="264"/>
      <c r="B75" s="257"/>
      <c r="C75" s="258">
        <v>4130</v>
      </c>
      <c r="D75" s="147" t="s">
        <v>375</v>
      </c>
      <c r="E75" s="168">
        <v>900</v>
      </c>
    </row>
    <row r="76" spans="1:5" ht="12.75">
      <c r="A76" s="269"/>
      <c r="B76" s="266"/>
      <c r="C76" s="266"/>
      <c r="D76" s="133"/>
      <c r="E76" s="12">
        <f>SUM(E75)</f>
        <v>900</v>
      </c>
    </row>
    <row r="77" spans="1:5" ht="16.5" thickBot="1">
      <c r="A77" s="174"/>
      <c r="B77" s="174"/>
      <c r="C77" s="174"/>
      <c r="D77" s="175"/>
      <c r="E77" s="15">
        <f>E76+E73</f>
        <v>799900</v>
      </c>
    </row>
    <row r="78" spans="1:5" ht="16.5" thickBot="1">
      <c r="A78" s="725"/>
      <c r="B78" s="725"/>
      <c r="C78" s="725"/>
      <c r="D78" s="725"/>
      <c r="E78" s="488">
        <f>E77+E61+E56+E49</f>
        <v>839234</v>
      </c>
    </row>
  </sheetData>
  <mergeCells count="2">
    <mergeCell ref="A31:D31"/>
    <mergeCell ref="A78:D78"/>
  </mergeCells>
  <printOptions horizontalCentered="1"/>
  <pageMargins left="0.4330708661417323" right="0.5118110236220472" top="0.35433070866141736" bottom="0.15748031496062992" header="0.35433070866141736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52">
      <selection activeCell="F39" sqref="F39"/>
    </sheetView>
  </sheetViews>
  <sheetFormatPr defaultColWidth="9.140625" defaultRowHeight="12.75"/>
  <cols>
    <col min="1" max="1" width="8.28125" style="1" customWidth="1"/>
    <col min="2" max="2" width="11.140625" style="1" customWidth="1"/>
    <col min="3" max="3" width="10.421875" style="1" customWidth="1"/>
    <col min="4" max="4" width="43.421875" style="2" customWidth="1"/>
    <col min="5" max="5" width="19.140625" style="6" customWidth="1"/>
    <col min="6" max="16384" width="9.140625" style="3" customWidth="1"/>
  </cols>
  <sheetData>
    <row r="1" ht="12.75">
      <c r="E1" s="6" t="s">
        <v>226</v>
      </c>
    </row>
    <row r="3" spans="1:5" s="7" customFormat="1" ht="18">
      <c r="A3" s="26"/>
      <c r="B3" s="26"/>
      <c r="C3" s="26"/>
      <c r="D3" s="82" t="s">
        <v>177</v>
      </c>
      <c r="E3" s="83"/>
    </row>
    <row r="4" spans="1:5" s="7" customFormat="1" ht="18">
      <c r="A4" s="26"/>
      <c r="B4" s="26"/>
      <c r="C4" s="26"/>
      <c r="D4" s="82"/>
      <c r="E4" s="83"/>
    </row>
    <row r="5" spans="1:5" s="9" customFormat="1" ht="15.75">
      <c r="A5" s="84" t="s">
        <v>228</v>
      </c>
      <c r="B5" s="85"/>
      <c r="C5" s="85"/>
      <c r="D5" s="86"/>
      <c r="E5" s="87"/>
    </row>
    <row r="6" spans="1:5" s="9" customFormat="1" ht="15.75">
      <c r="A6" s="84" t="s">
        <v>209</v>
      </c>
      <c r="B6" s="85"/>
      <c r="C6" s="85"/>
      <c r="D6" s="86"/>
      <c r="E6" s="87"/>
    </row>
    <row r="7" spans="1:5" s="9" customFormat="1" ht="15.75">
      <c r="A7" s="84"/>
      <c r="B7" s="85"/>
      <c r="C7" s="85"/>
      <c r="D7" s="86"/>
      <c r="E7" s="87"/>
    </row>
    <row r="8" spans="1:5" s="23" customFormat="1" ht="27.75" customHeight="1">
      <c r="A8" s="20" t="s">
        <v>92</v>
      </c>
      <c r="B8" s="20" t="s">
        <v>93</v>
      </c>
      <c r="C8" s="20"/>
      <c r="D8" s="21" t="s">
        <v>94</v>
      </c>
      <c r="E8" s="22" t="s">
        <v>95</v>
      </c>
    </row>
    <row r="9" spans="1:5" s="9" customFormat="1" ht="15.75">
      <c r="A9" s="24">
        <v>852</v>
      </c>
      <c r="B9" s="25"/>
      <c r="C9" s="25"/>
      <c r="D9" s="8" t="s">
        <v>114</v>
      </c>
      <c r="E9" s="16"/>
    </row>
    <row r="10" spans="1:5" s="11" customFormat="1" ht="63.75">
      <c r="A10" s="32"/>
      <c r="B10" s="42" t="s">
        <v>211</v>
      </c>
      <c r="C10" s="42"/>
      <c r="D10" s="10" t="s">
        <v>222</v>
      </c>
      <c r="E10" s="17"/>
    </row>
    <row r="11" spans="1:5" ht="38.25">
      <c r="A11" s="29"/>
      <c r="B11" s="43"/>
      <c r="C11" s="58" t="s">
        <v>171</v>
      </c>
      <c r="D11" s="4" t="s">
        <v>223</v>
      </c>
      <c r="E11" s="5">
        <v>2100</v>
      </c>
    </row>
    <row r="12" spans="1:5" ht="12" customHeight="1">
      <c r="A12" s="29"/>
      <c r="B12" s="43"/>
      <c r="C12" s="68"/>
      <c r="D12" s="69"/>
      <c r="E12" s="12">
        <f>SUM(E11:E11)</f>
        <v>2100</v>
      </c>
    </row>
    <row r="13" spans="1:5" s="11" customFormat="1" ht="25.5">
      <c r="A13" s="32"/>
      <c r="B13" s="42">
        <v>85214</v>
      </c>
      <c r="C13" s="42"/>
      <c r="D13" s="10" t="s">
        <v>115</v>
      </c>
      <c r="E13" s="17"/>
    </row>
    <row r="14" spans="1:5" ht="38.25">
      <c r="A14" s="29"/>
      <c r="B14" s="43"/>
      <c r="C14" s="58" t="s">
        <v>171</v>
      </c>
      <c r="D14" s="4" t="s">
        <v>223</v>
      </c>
      <c r="E14" s="5">
        <v>9100</v>
      </c>
    </row>
    <row r="15" spans="1:5" ht="38.25">
      <c r="A15" s="29"/>
      <c r="B15" s="43"/>
      <c r="C15" s="58" t="s">
        <v>201</v>
      </c>
      <c r="D15" s="4" t="s">
        <v>223</v>
      </c>
      <c r="E15" s="5">
        <v>3400</v>
      </c>
    </row>
    <row r="16" spans="1:5" ht="12" customHeight="1">
      <c r="A16" s="29"/>
      <c r="B16" s="43"/>
      <c r="C16" s="68"/>
      <c r="D16" s="69"/>
      <c r="E16" s="12">
        <f>SUM(E14:E15)</f>
        <v>12500</v>
      </c>
    </row>
    <row r="17" spans="1:5" s="11" customFormat="1" ht="12.75">
      <c r="A17" s="32"/>
      <c r="B17" s="42" t="s">
        <v>202</v>
      </c>
      <c r="C17" s="42"/>
      <c r="D17" s="10" t="s">
        <v>210</v>
      </c>
      <c r="E17" s="17"/>
    </row>
    <row r="18" spans="1:5" ht="38.25">
      <c r="A18" s="29"/>
      <c r="B18" s="43"/>
      <c r="C18" s="58" t="s">
        <v>171</v>
      </c>
      <c r="D18" s="4" t="s">
        <v>223</v>
      </c>
      <c r="E18" s="5">
        <v>17300</v>
      </c>
    </row>
    <row r="19" spans="1:5" ht="12" customHeight="1">
      <c r="A19" s="29"/>
      <c r="B19" s="43"/>
      <c r="C19" s="68"/>
      <c r="D19" s="69"/>
      <c r="E19" s="12">
        <f>SUM(E18:E18)</f>
        <v>17300</v>
      </c>
    </row>
    <row r="20" spans="1:5" s="11" customFormat="1" ht="12.75">
      <c r="A20" s="32"/>
      <c r="B20" s="42">
        <v>85219</v>
      </c>
      <c r="C20" s="42"/>
      <c r="D20" s="10" t="s">
        <v>116</v>
      </c>
      <c r="E20" s="17"/>
    </row>
    <row r="21" spans="1:5" ht="38.25">
      <c r="A21" s="29"/>
      <c r="B21" s="43"/>
      <c r="C21" s="58" t="s">
        <v>171</v>
      </c>
      <c r="D21" s="4" t="s">
        <v>223</v>
      </c>
      <c r="E21" s="5">
        <v>65800</v>
      </c>
    </row>
    <row r="22" spans="1:5" ht="12.75">
      <c r="A22" s="29"/>
      <c r="B22" s="43"/>
      <c r="C22" s="68"/>
      <c r="D22" s="69"/>
      <c r="E22" s="12">
        <f>SUM(E21)</f>
        <v>65800</v>
      </c>
    </row>
    <row r="23" spans="1:5" ht="15.75">
      <c r="A23" s="36"/>
      <c r="B23" s="36"/>
      <c r="C23" s="36"/>
      <c r="D23" s="14"/>
      <c r="E23" s="37">
        <f>E22+E19+E16+E12</f>
        <v>97700</v>
      </c>
    </row>
    <row r="24" spans="1:5" s="9" customFormat="1" ht="47.25">
      <c r="A24" s="24" t="s">
        <v>204</v>
      </c>
      <c r="B24" s="25"/>
      <c r="C24" s="25"/>
      <c r="D24" s="8" t="s">
        <v>207</v>
      </c>
      <c r="E24" s="16"/>
    </row>
    <row r="25" spans="1:5" s="11" customFormat="1" ht="12.75">
      <c r="A25" s="33"/>
      <c r="B25" s="28" t="s">
        <v>205</v>
      </c>
      <c r="C25" s="28"/>
      <c r="D25" s="49" t="s">
        <v>206</v>
      </c>
      <c r="E25" s="56"/>
    </row>
    <row r="26" spans="1:5" ht="38.25">
      <c r="A26" s="29"/>
      <c r="B26" s="43"/>
      <c r="C26" s="58" t="s">
        <v>171</v>
      </c>
      <c r="D26" s="4" t="s">
        <v>223</v>
      </c>
      <c r="E26" s="5">
        <v>4000</v>
      </c>
    </row>
    <row r="27" spans="1:5" ht="12.75">
      <c r="A27" s="34"/>
      <c r="B27" s="29"/>
      <c r="C27" s="76"/>
      <c r="D27" s="77"/>
      <c r="E27" s="57">
        <f>SUM(E26)</f>
        <v>4000</v>
      </c>
    </row>
    <row r="28" spans="1:5" ht="16.5" thickBot="1">
      <c r="A28" s="36"/>
      <c r="B28" s="36"/>
      <c r="C28" s="36"/>
      <c r="D28" s="14"/>
      <c r="E28" s="37">
        <f>E27</f>
        <v>4000</v>
      </c>
    </row>
    <row r="29" spans="1:5" s="9" customFormat="1" ht="28.5" customHeight="1" thickBot="1">
      <c r="A29" s="716" t="s">
        <v>119</v>
      </c>
      <c r="B29" s="717"/>
      <c r="C29" s="717"/>
      <c r="D29" s="717"/>
      <c r="E29" s="38">
        <f>E28+E23</f>
        <v>101700</v>
      </c>
    </row>
    <row r="30" ht="12.75">
      <c r="E30" s="18"/>
    </row>
    <row r="39" spans="1:5" ht="18">
      <c r="A39" s="26"/>
      <c r="B39" s="26"/>
      <c r="C39" s="26"/>
      <c r="D39" s="82" t="s">
        <v>177</v>
      </c>
      <c r="E39" s="83"/>
    </row>
    <row r="40" spans="1:5" ht="18">
      <c r="A40" s="26"/>
      <c r="B40" s="26"/>
      <c r="C40" s="26"/>
      <c r="D40" s="82"/>
      <c r="E40" s="83"/>
    </row>
    <row r="41" spans="1:5" ht="15.75">
      <c r="A41" s="84" t="s">
        <v>556</v>
      </c>
      <c r="B41" s="85"/>
      <c r="C41" s="85"/>
      <c r="D41" s="86"/>
      <c r="E41" s="87"/>
    </row>
    <row r="42" spans="1:5" ht="15.75">
      <c r="A42" s="84"/>
      <c r="B42" s="85"/>
      <c r="C42" s="85"/>
      <c r="D42" s="86"/>
      <c r="E42" s="87"/>
    </row>
    <row r="43" spans="1:5" ht="25.5">
      <c r="A43" s="123" t="s">
        <v>92</v>
      </c>
      <c r="B43" s="124" t="s">
        <v>93</v>
      </c>
      <c r="C43" s="124" t="s">
        <v>179</v>
      </c>
      <c r="D43" s="124" t="s">
        <v>94</v>
      </c>
      <c r="E43" s="124" t="s">
        <v>95</v>
      </c>
    </row>
    <row r="44" spans="1:5" ht="15.75">
      <c r="A44" s="288">
        <v>852</v>
      </c>
      <c r="B44" s="280"/>
      <c r="C44" s="280"/>
      <c r="D44" s="129" t="s">
        <v>114</v>
      </c>
      <c r="E44" s="255"/>
    </row>
    <row r="45" spans="1:5" ht="63.75">
      <c r="A45" s="269"/>
      <c r="B45" s="231">
        <v>85213</v>
      </c>
      <c r="C45" s="256"/>
      <c r="D45" s="10" t="s">
        <v>557</v>
      </c>
      <c r="E45" s="163"/>
    </row>
    <row r="46" spans="1:5" ht="12.75">
      <c r="A46" s="264"/>
      <c r="B46" s="257"/>
      <c r="C46" s="258">
        <v>4130</v>
      </c>
      <c r="D46" s="147" t="s">
        <v>558</v>
      </c>
      <c r="E46" s="168">
        <v>2100</v>
      </c>
    </row>
    <row r="47" spans="1:5" ht="12.75">
      <c r="A47" s="269"/>
      <c r="B47" s="266"/>
      <c r="C47" s="295"/>
      <c r="D47" s="142"/>
      <c r="E47" s="12">
        <f>SUM(E46:E46)</f>
        <v>2100</v>
      </c>
    </row>
    <row r="48" spans="1:5" ht="25.5">
      <c r="A48" s="269"/>
      <c r="B48" s="231">
        <v>85214</v>
      </c>
      <c r="C48" s="256"/>
      <c r="D48" s="133" t="s">
        <v>521</v>
      </c>
      <c r="E48" s="163"/>
    </row>
    <row r="49" spans="1:5" ht="12.75">
      <c r="A49" s="264"/>
      <c r="B49" s="257"/>
      <c r="C49" s="258">
        <v>3110</v>
      </c>
      <c r="D49" s="147" t="s">
        <v>377</v>
      </c>
      <c r="E49" s="168">
        <v>9100</v>
      </c>
    </row>
    <row r="50" spans="1:5" ht="12.75">
      <c r="A50" s="264"/>
      <c r="B50" s="257"/>
      <c r="C50" s="258">
        <v>3119</v>
      </c>
      <c r="D50" s="147" t="s">
        <v>377</v>
      </c>
      <c r="E50" s="168">
        <v>3400</v>
      </c>
    </row>
    <row r="51" spans="1:5" ht="12.75">
      <c r="A51" s="269"/>
      <c r="B51" s="266"/>
      <c r="C51" s="295"/>
      <c r="D51" s="142"/>
      <c r="E51" s="12">
        <f>SUM(E49:E50)</f>
        <v>12500</v>
      </c>
    </row>
    <row r="52" spans="1:5" ht="12.75">
      <c r="A52" s="161"/>
      <c r="B52" s="231">
        <v>85216</v>
      </c>
      <c r="C52" s="231"/>
      <c r="D52" s="133" t="s">
        <v>210</v>
      </c>
      <c r="E52" s="230"/>
    </row>
    <row r="53" spans="1:5" ht="12.75">
      <c r="A53" s="166"/>
      <c r="B53" s="169"/>
      <c r="C53" s="167">
        <v>3110</v>
      </c>
      <c r="D53" s="147" t="s">
        <v>377</v>
      </c>
      <c r="E53" s="216">
        <v>17300</v>
      </c>
    </row>
    <row r="54" spans="1:5" ht="12.75">
      <c r="A54" s="269"/>
      <c r="B54" s="268"/>
      <c r="C54" s="141"/>
      <c r="D54" s="142"/>
      <c r="E54" s="12">
        <f>SUM(E53)</f>
        <v>17300</v>
      </c>
    </row>
    <row r="55" spans="1:5" ht="12.75">
      <c r="A55" s="269"/>
      <c r="B55" s="256">
        <v>85219</v>
      </c>
      <c r="C55" s="256"/>
      <c r="D55" s="383" t="s">
        <v>116</v>
      </c>
      <c r="E55" s="384"/>
    </row>
    <row r="56" spans="1:5" ht="12.75">
      <c r="A56" s="166"/>
      <c r="B56" s="169"/>
      <c r="C56" s="167">
        <v>4010</v>
      </c>
      <c r="D56" s="147" t="s">
        <v>257</v>
      </c>
      <c r="E56" s="168">
        <v>55585</v>
      </c>
    </row>
    <row r="57" spans="1:5" ht="12.75">
      <c r="A57" s="166"/>
      <c r="B57" s="169"/>
      <c r="C57" s="167">
        <v>4110</v>
      </c>
      <c r="D57" s="147" t="s">
        <v>259</v>
      </c>
      <c r="E57" s="168">
        <v>8855</v>
      </c>
    </row>
    <row r="58" spans="1:5" ht="12.75">
      <c r="A58" s="166"/>
      <c r="B58" s="169"/>
      <c r="C58" s="167">
        <v>4120</v>
      </c>
      <c r="D58" s="147" t="s">
        <v>260</v>
      </c>
      <c r="E58" s="168">
        <v>1360</v>
      </c>
    </row>
    <row r="59" spans="1:5" ht="12.75">
      <c r="A59" s="252"/>
      <c r="B59" s="197"/>
      <c r="C59" s="388"/>
      <c r="D59" s="389"/>
      <c r="E59" s="57">
        <f>SUM(E56:E58)</f>
        <v>65800</v>
      </c>
    </row>
    <row r="60" spans="1:5" ht="15.75">
      <c r="A60" s="353"/>
      <c r="B60" s="374"/>
      <c r="C60" s="374"/>
      <c r="D60" s="389"/>
      <c r="E60" s="489">
        <f>E59+E54+E51+E47</f>
        <v>97700</v>
      </c>
    </row>
    <row r="61" spans="1:5" ht="47.25">
      <c r="A61" s="288">
        <v>925</v>
      </c>
      <c r="B61" s="280"/>
      <c r="C61" s="280"/>
      <c r="D61" s="8" t="s">
        <v>207</v>
      </c>
      <c r="E61" s="255"/>
    </row>
    <row r="62" spans="1:5" ht="12.75">
      <c r="A62" s="269"/>
      <c r="B62" s="231">
        <v>92503</v>
      </c>
      <c r="C62" s="256"/>
      <c r="D62" s="10" t="s">
        <v>206</v>
      </c>
      <c r="E62" s="163"/>
    </row>
    <row r="63" spans="1:5" ht="12.75">
      <c r="A63" s="264"/>
      <c r="B63" s="257"/>
      <c r="C63" s="258">
        <v>4300</v>
      </c>
      <c r="D63" s="147" t="s">
        <v>266</v>
      </c>
      <c r="E63" s="168">
        <v>4000</v>
      </c>
    </row>
    <row r="64" spans="1:5" ht="12.75">
      <c r="A64" s="269"/>
      <c r="B64" s="266"/>
      <c r="C64" s="295"/>
      <c r="D64" s="142"/>
      <c r="E64" s="12">
        <f>SUM(E63:E63)</f>
        <v>4000</v>
      </c>
    </row>
    <row r="65" spans="1:5" ht="16.5" thickBot="1">
      <c r="A65" s="174"/>
      <c r="B65" s="174"/>
      <c r="C65" s="174"/>
      <c r="D65" s="175"/>
      <c r="E65" s="15">
        <f>E64</f>
        <v>4000</v>
      </c>
    </row>
    <row r="66" spans="1:5" ht="16.5" thickBot="1">
      <c r="A66" s="725"/>
      <c r="B66" s="725"/>
      <c r="C66" s="725"/>
      <c r="D66" s="725"/>
      <c r="E66" s="488">
        <f>E65+E60</f>
        <v>101700</v>
      </c>
    </row>
  </sheetData>
  <mergeCells count="2">
    <mergeCell ref="A29:D29"/>
    <mergeCell ref="A66:D66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A19" sqref="A19:D19"/>
    </sheetView>
  </sheetViews>
  <sheetFormatPr defaultColWidth="9.140625" defaultRowHeight="12.75"/>
  <cols>
    <col min="1" max="1" width="8.28125" style="1" customWidth="1"/>
    <col min="2" max="2" width="11.140625" style="1" customWidth="1"/>
    <col min="3" max="3" width="10.421875" style="1" customWidth="1"/>
    <col min="4" max="4" width="43.421875" style="2" customWidth="1"/>
    <col min="5" max="5" width="19.140625" style="6" customWidth="1"/>
    <col min="6" max="16384" width="9.140625" style="3" customWidth="1"/>
  </cols>
  <sheetData>
    <row r="2" spans="1:5" s="7" customFormat="1" ht="18">
      <c r="A2" s="26"/>
      <c r="B2" s="26"/>
      <c r="C2" s="26"/>
      <c r="D2" s="82" t="s">
        <v>172</v>
      </c>
      <c r="E2" s="83"/>
    </row>
    <row r="3" spans="1:5" s="7" customFormat="1" ht="18">
      <c r="A3" s="26"/>
      <c r="B3" s="26"/>
      <c r="C3" s="26"/>
      <c r="D3" s="82"/>
      <c r="E3" s="83"/>
    </row>
    <row r="4" spans="1:5" s="9" customFormat="1" ht="15.75">
      <c r="A4" s="84" t="s">
        <v>229</v>
      </c>
      <c r="B4" s="85"/>
      <c r="C4" s="85"/>
      <c r="D4" s="86"/>
      <c r="E4" s="87"/>
    </row>
    <row r="5" spans="1:5" s="9" customFormat="1" ht="15.75">
      <c r="A5" s="84" t="s">
        <v>176</v>
      </c>
      <c r="B5" s="85"/>
      <c r="C5" s="85"/>
      <c r="D5" s="86"/>
      <c r="E5" s="87"/>
    </row>
    <row r="6" spans="1:5" s="9" customFormat="1" ht="15.75">
      <c r="A6" s="84" t="s">
        <v>212</v>
      </c>
      <c r="B6" s="85"/>
      <c r="C6" s="85"/>
      <c r="D6" s="86"/>
      <c r="E6" s="87"/>
    </row>
    <row r="7" spans="1:5" s="9" customFormat="1" ht="15.75">
      <c r="A7" s="84"/>
      <c r="B7" s="85"/>
      <c r="C7" s="85"/>
      <c r="D7" s="86"/>
      <c r="E7" s="87"/>
    </row>
    <row r="8" spans="1:5" s="23" customFormat="1" ht="27.75" customHeight="1">
      <c r="A8" s="20" t="s">
        <v>92</v>
      </c>
      <c r="B8" s="20" t="s">
        <v>93</v>
      </c>
      <c r="C8" s="20"/>
      <c r="D8" s="21" t="s">
        <v>94</v>
      </c>
      <c r="E8" s="22" t="s">
        <v>95</v>
      </c>
    </row>
    <row r="9" spans="1:5" s="9" customFormat="1" ht="15.75">
      <c r="A9" s="24" t="s">
        <v>173</v>
      </c>
      <c r="B9" s="25"/>
      <c r="C9" s="25"/>
      <c r="D9" s="8" t="s">
        <v>175</v>
      </c>
      <c r="E9" s="16"/>
    </row>
    <row r="10" spans="1:5" s="11" customFormat="1" ht="12.75">
      <c r="A10" s="33"/>
      <c r="B10" s="28" t="s">
        <v>174</v>
      </c>
      <c r="C10" s="28"/>
      <c r="D10" s="10" t="s">
        <v>104</v>
      </c>
      <c r="E10" s="17"/>
    </row>
    <row r="11" spans="1:5" ht="12.75">
      <c r="A11" s="34"/>
      <c r="B11" s="29"/>
      <c r="C11" s="58" t="s">
        <v>167</v>
      </c>
      <c r="D11" s="4" t="s">
        <v>168</v>
      </c>
      <c r="E11" s="5">
        <v>300</v>
      </c>
    </row>
    <row r="12" spans="1:5" ht="12.75">
      <c r="A12" s="35"/>
      <c r="B12" s="30"/>
      <c r="C12" s="70"/>
      <c r="D12" s="69"/>
      <c r="E12" s="12">
        <f>SUM(E11)</f>
        <v>300</v>
      </c>
    </row>
    <row r="13" spans="1:5" ht="15.75">
      <c r="A13" s="13"/>
      <c r="B13" s="13"/>
      <c r="C13" s="13"/>
      <c r="D13" s="14"/>
      <c r="E13" s="15">
        <f>E12</f>
        <v>300</v>
      </c>
    </row>
    <row r="14" spans="1:5" s="9" customFormat="1" ht="15.75">
      <c r="A14" s="24">
        <v>852</v>
      </c>
      <c r="B14" s="25"/>
      <c r="C14" s="25"/>
      <c r="D14" s="8" t="s">
        <v>114</v>
      </c>
      <c r="E14" s="16"/>
    </row>
    <row r="15" spans="1:5" s="11" customFormat="1" ht="51">
      <c r="A15" s="32"/>
      <c r="B15" s="28">
        <v>85212</v>
      </c>
      <c r="C15" s="78"/>
      <c r="D15" s="10" t="s">
        <v>221</v>
      </c>
      <c r="E15" s="17"/>
    </row>
    <row r="16" spans="1:5" ht="25.5">
      <c r="A16" s="29"/>
      <c r="B16" s="29"/>
      <c r="C16" s="58" t="s">
        <v>230</v>
      </c>
      <c r="D16" s="4" t="s">
        <v>234</v>
      </c>
      <c r="E16" s="5">
        <v>4000</v>
      </c>
    </row>
    <row r="17" spans="1:5" ht="12.75">
      <c r="A17" s="30"/>
      <c r="B17" s="30"/>
      <c r="C17" s="81"/>
      <c r="D17" s="67"/>
      <c r="E17" s="12">
        <f>SUM(E16:E16)</f>
        <v>4000</v>
      </c>
    </row>
    <row r="18" spans="1:5" ht="16.5" thickBot="1">
      <c r="A18" s="13"/>
      <c r="B18" s="13"/>
      <c r="C18" s="13"/>
      <c r="D18" s="14"/>
      <c r="E18" s="15">
        <f>E17</f>
        <v>4000</v>
      </c>
    </row>
    <row r="19" spans="1:5" s="9" customFormat="1" ht="28.5" customHeight="1" thickBot="1">
      <c r="A19" s="716" t="s">
        <v>119</v>
      </c>
      <c r="B19" s="717"/>
      <c r="C19" s="717"/>
      <c r="D19" s="717"/>
      <c r="E19" s="38">
        <f>E13+E18</f>
        <v>4300</v>
      </c>
    </row>
    <row r="20" ht="12.75">
      <c r="E20" s="18"/>
    </row>
  </sheetData>
  <mergeCells count="1">
    <mergeCell ref="A19:D19"/>
  </mergeCells>
  <printOptions horizontalCentered="1"/>
  <pageMargins left="0.7480314960629921" right="0.35433070866141736" top="0.7086614173228347" bottom="0.5905511811023623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2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7.140625" style="120" customWidth="1"/>
    <col min="2" max="2" width="9.8515625" style="120" customWidth="1"/>
    <col min="3" max="3" width="11.8515625" style="120" customWidth="1"/>
    <col min="4" max="4" width="43.7109375" style="3" customWidth="1"/>
    <col min="5" max="5" width="16.28125" style="3" customWidth="1"/>
    <col min="6" max="16384" width="9.140625" style="121" customWidth="1"/>
  </cols>
  <sheetData>
    <row r="1" spans="3:5" ht="12.75">
      <c r="C1" s="490"/>
      <c r="E1" t="s">
        <v>573</v>
      </c>
    </row>
    <row r="2" spans="1:5" s="122" customFormat="1" ht="24.75" customHeight="1">
      <c r="A2" s="723" t="s">
        <v>241</v>
      </c>
      <c r="B2" s="723"/>
      <c r="C2" s="723"/>
      <c r="D2" s="723"/>
      <c r="E2" s="723"/>
    </row>
    <row r="3" spans="1:5" s="502" customFormat="1" ht="38.25" customHeight="1">
      <c r="A3" s="719" t="s">
        <v>574</v>
      </c>
      <c r="B3" s="719"/>
      <c r="C3" s="719"/>
      <c r="D3" s="719"/>
      <c r="E3" s="719"/>
    </row>
    <row r="4" spans="1:5" s="502" customFormat="1" ht="23.25" customHeight="1">
      <c r="A4" s="26"/>
      <c r="B4" s="26"/>
      <c r="C4" s="26"/>
      <c r="D4" s="26"/>
      <c r="E4" s="26"/>
    </row>
    <row r="5" spans="1:5" s="503" customFormat="1" ht="9.75" customHeight="1">
      <c r="A5" s="113"/>
      <c r="B5" s="113"/>
      <c r="C5" s="113"/>
      <c r="D5" s="732"/>
      <c r="E5" s="732"/>
    </row>
    <row r="6" spans="1:5" s="125" customFormat="1" ht="27.75" customHeight="1">
      <c r="A6" s="123" t="s">
        <v>92</v>
      </c>
      <c r="B6" s="124" t="s">
        <v>93</v>
      </c>
      <c r="C6" s="124" t="s">
        <v>179</v>
      </c>
      <c r="D6" s="124" t="s">
        <v>94</v>
      </c>
      <c r="E6" s="124" t="s">
        <v>95</v>
      </c>
    </row>
    <row r="7" spans="1:5" s="131" customFormat="1" ht="15.75">
      <c r="A7" s="176">
        <v>600</v>
      </c>
      <c r="B7" s="291"/>
      <c r="C7" s="291"/>
      <c r="D7" s="129" t="s">
        <v>279</v>
      </c>
      <c r="E7" s="337"/>
    </row>
    <row r="8" spans="1:5" s="135" customFormat="1" ht="12.75">
      <c r="A8" s="199"/>
      <c r="B8" s="200">
        <v>60004</v>
      </c>
      <c r="C8" s="178"/>
      <c r="D8" s="201" t="s">
        <v>280</v>
      </c>
      <c r="E8" s="201"/>
    </row>
    <row r="9" spans="1:5" s="139" customFormat="1" ht="57" customHeight="1">
      <c r="A9" s="338"/>
      <c r="B9" s="339"/>
      <c r="C9" s="340">
        <v>2310</v>
      </c>
      <c r="D9" s="341" t="s">
        <v>415</v>
      </c>
      <c r="E9" s="342"/>
    </row>
    <row r="10" spans="1:5" s="139" customFormat="1" ht="20.25" customHeight="1">
      <c r="A10" s="338"/>
      <c r="B10" s="339"/>
      <c r="C10" s="180"/>
      <c r="D10" s="343" t="s">
        <v>416</v>
      </c>
      <c r="E10" s="344">
        <v>200900</v>
      </c>
    </row>
    <row r="11" spans="1:5" ht="12.75">
      <c r="A11" s="345"/>
      <c r="B11" s="195"/>
      <c r="C11" s="198"/>
      <c r="D11" s="188"/>
      <c r="E11" s="12">
        <f>SUM(E10:E10)</f>
        <v>200900</v>
      </c>
    </row>
    <row r="12" spans="1:5" s="135" customFormat="1" ht="12.75">
      <c r="A12" s="199"/>
      <c r="B12" s="200">
        <v>60053</v>
      </c>
      <c r="C12" s="200"/>
      <c r="D12" s="201" t="s">
        <v>575</v>
      </c>
      <c r="E12" s="201"/>
    </row>
    <row r="13" spans="1:5" ht="58.5" customHeight="1">
      <c r="A13" s="166"/>
      <c r="B13" s="169"/>
      <c r="C13" s="202">
        <v>6300</v>
      </c>
      <c r="D13" s="203" t="s">
        <v>284</v>
      </c>
      <c r="E13" s="204"/>
    </row>
    <row r="14" spans="1:5" ht="57" customHeight="1">
      <c r="A14" s="166"/>
      <c r="B14" s="169"/>
      <c r="C14" s="330"/>
      <c r="D14" s="331" t="s">
        <v>576</v>
      </c>
      <c r="E14" s="373">
        <v>35266.66</v>
      </c>
    </row>
    <row r="15" spans="1:5" ht="12.75">
      <c r="A15" s="205"/>
      <c r="B15" s="206"/>
      <c r="C15" s="374"/>
      <c r="D15" s="354"/>
      <c r="E15" s="57">
        <f>E14</f>
        <v>35266.66</v>
      </c>
    </row>
    <row r="16" spans="1:5" s="131" customFormat="1" ht="15.75">
      <c r="A16" s="152"/>
      <c r="B16" s="152"/>
      <c r="C16" s="153"/>
      <c r="D16" s="175"/>
      <c r="E16" s="15">
        <f>E15+E11</f>
        <v>236166.66</v>
      </c>
    </row>
    <row r="17" spans="1:5" s="224" customFormat="1" ht="14.25" customHeight="1">
      <c r="A17" s="375">
        <v>630</v>
      </c>
      <c r="B17" s="222"/>
      <c r="C17" s="221"/>
      <c r="D17" s="177" t="s">
        <v>285</v>
      </c>
      <c r="E17" s="223"/>
    </row>
    <row r="18" spans="1:5" s="135" customFormat="1" ht="14.25" customHeight="1">
      <c r="A18" s="140"/>
      <c r="B18" s="200">
        <v>63003</v>
      </c>
      <c r="C18" s="200"/>
      <c r="D18" s="355" t="s">
        <v>429</v>
      </c>
      <c r="E18" s="56"/>
    </row>
    <row r="19" spans="1:5" s="139" customFormat="1" ht="51">
      <c r="A19" s="180"/>
      <c r="B19" s="225"/>
      <c r="C19" s="340">
        <v>6610</v>
      </c>
      <c r="D19" s="208" t="s">
        <v>287</v>
      </c>
      <c r="E19" s="63"/>
    </row>
    <row r="20" spans="1:5" s="224" customFormat="1" ht="38.25">
      <c r="A20" s="376"/>
      <c r="B20" s="377"/>
      <c r="C20" s="378"/>
      <c r="D20" s="379" t="s">
        <v>577</v>
      </c>
      <c r="E20" s="352">
        <v>80000</v>
      </c>
    </row>
    <row r="21" spans="1:5" s="224" customFormat="1" ht="14.25" customHeight="1">
      <c r="A21" s="378"/>
      <c r="B21" s="227"/>
      <c r="C21" s="228"/>
      <c r="D21" s="380"/>
      <c r="E21" s="57">
        <f>SUM(E20)</f>
        <v>80000</v>
      </c>
    </row>
    <row r="22" spans="1:5" s="131" customFormat="1" ht="17.25" customHeight="1">
      <c r="A22" s="381"/>
      <c r="B22" s="153"/>
      <c r="C22" s="152"/>
      <c r="D22" s="175"/>
      <c r="E22" s="15">
        <f>E21</f>
        <v>80000</v>
      </c>
    </row>
    <row r="23" spans="1:5" s="224" customFormat="1" ht="19.5" customHeight="1">
      <c r="A23" s="176">
        <v>750</v>
      </c>
      <c r="B23" s="236"/>
      <c r="C23" s="236"/>
      <c r="D23" s="129" t="s">
        <v>140</v>
      </c>
      <c r="E23" s="238"/>
    </row>
    <row r="24" spans="1:5" s="135" customFormat="1" ht="12.75">
      <c r="A24" s="161"/>
      <c r="B24" s="231">
        <v>75095</v>
      </c>
      <c r="C24" s="231"/>
      <c r="D24" s="383" t="s">
        <v>102</v>
      </c>
      <c r="E24" s="384"/>
    </row>
    <row r="25" spans="1:5" s="139" customFormat="1" ht="55.5" customHeight="1">
      <c r="A25" s="180"/>
      <c r="B25" s="225"/>
      <c r="C25" s="495">
        <v>6610</v>
      </c>
      <c r="D25" s="208" t="s">
        <v>287</v>
      </c>
      <c r="E25" s="63"/>
    </row>
    <row r="26" spans="1:5" s="224" customFormat="1" ht="45.75" customHeight="1">
      <c r="A26" s="376"/>
      <c r="B26" s="377"/>
      <c r="C26" s="227"/>
      <c r="D26" s="379" t="s">
        <v>578</v>
      </c>
      <c r="E26" s="352">
        <v>43178.35</v>
      </c>
    </row>
    <row r="27" spans="1:5" ht="14.25" customHeight="1">
      <c r="A27" s="217"/>
      <c r="B27" s="235"/>
      <c r="C27" s="187"/>
      <c r="D27" s="434"/>
      <c r="E27" s="12">
        <f>SUM(E25:E26)</f>
        <v>43178.35</v>
      </c>
    </row>
    <row r="28" spans="1:5" s="131" customFormat="1" ht="15.75">
      <c r="A28" s="152"/>
      <c r="B28" s="152"/>
      <c r="C28" s="152"/>
      <c r="D28" s="154"/>
      <c r="E28" s="155">
        <f>E27</f>
        <v>43178.35</v>
      </c>
    </row>
    <row r="29" spans="1:5" s="131" customFormat="1" ht="28.5" customHeight="1">
      <c r="A29" s="288">
        <v>754</v>
      </c>
      <c r="B29" s="280"/>
      <c r="C29" s="280"/>
      <c r="D29" s="246" t="s">
        <v>317</v>
      </c>
      <c r="E29" s="255"/>
    </row>
    <row r="30" spans="1:5" ht="12.75">
      <c r="A30" s="264"/>
      <c r="B30" s="248">
        <v>75404</v>
      </c>
      <c r="C30" s="256"/>
      <c r="D30" s="250" t="s">
        <v>579</v>
      </c>
      <c r="E30" s="168"/>
    </row>
    <row r="31" spans="1:5" ht="12.75">
      <c r="A31" s="264"/>
      <c r="B31" s="269"/>
      <c r="C31" s="261">
        <v>3000</v>
      </c>
      <c r="D31" s="147" t="s">
        <v>319</v>
      </c>
      <c r="E31" s="168">
        <v>500</v>
      </c>
    </row>
    <row r="32" spans="1:5" ht="14.25" customHeight="1">
      <c r="A32" s="252"/>
      <c r="B32" s="252"/>
      <c r="C32" s="198"/>
      <c r="D32" s="188"/>
      <c r="E32" s="12">
        <f>SUM(E31:E31)</f>
        <v>500</v>
      </c>
    </row>
    <row r="33" spans="1:5" s="135" customFormat="1" ht="12.75" customHeight="1">
      <c r="A33" s="248"/>
      <c r="B33" s="248">
        <v>75421</v>
      </c>
      <c r="C33" s="248"/>
      <c r="D33" s="250" t="s">
        <v>333</v>
      </c>
      <c r="E33" s="163"/>
    </row>
    <row r="34" spans="1:5" ht="41.25" customHeight="1">
      <c r="A34" s="264"/>
      <c r="B34" s="264"/>
      <c r="C34" s="218">
        <v>2710</v>
      </c>
      <c r="D34" s="421" t="s">
        <v>334</v>
      </c>
      <c r="E34" s="323"/>
    </row>
    <row r="35" spans="1:5" ht="12" customHeight="1">
      <c r="A35" s="264"/>
      <c r="B35" s="264"/>
      <c r="C35" s="252"/>
      <c r="D35" s="422" t="s">
        <v>497</v>
      </c>
      <c r="E35" s="327">
        <v>9450</v>
      </c>
    </row>
    <row r="36" spans="1:5" ht="12.75">
      <c r="A36" s="252"/>
      <c r="B36" s="252"/>
      <c r="C36" s="410"/>
      <c r="D36" s="354"/>
      <c r="E36" s="57">
        <f>SUM(E34:E35)</f>
        <v>9450</v>
      </c>
    </row>
    <row r="37" spans="1:5" s="160" customFormat="1" ht="14.25" customHeight="1">
      <c r="A37" s="173"/>
      <c r="B37" s="174"/>
      <c r="C37" s="174"/>
      <c r="D37" s="175"/>
      <c r="E37" s="15">
        <f>E36+E32</f>
        <v>9950</v>
      </c>
    </row>
    <row r="38" spans="1:5" s="131" customFormat="1" ht="15.75">
      <c r="A38" s="288">
        <v>801</v>
      </c>
      <c r="B38" s="280"/>
      <c r="C38" s="254"/>
      <c r="D38" s="246" t="s">
        <v>113</v>
      </c>
      <c r="E38" s="255"/>
    </row>
    <row r="39" spans="1:5" s="135" customFormat="1" ht="12.75">
      <c r="A39" s="269"/>
      <c r="B39" s="215">
        <v>80104</v>
      </c>
      <c r="C39" s="266"/>
      <c r="D39" s="420" t="s">
        <v>188</v>
      </c>
      <c r="E39" s="384"/>
    </row>
    <row r="40" spans="1:5" s="135" customFormat="1" ht="38.25">
      <c r="A40" s="269"/>
      <c r="B40" s="161"/>
      <c r="C40" s="262">
        <v>2310</v>
      </c>
      <c r="D40" s="263" t="s">
        <v>501</v>
      </c>
      <c r="E40" s="165">
        <v>5500</v>
      </c>
    </row>
    <row r="41" spans="1:5" s="135" customFormat="1" ht="25.5">
      <c r="A41" s="269"/>
      <c r="B41" s="161"/>
      <c r="C41" s="262">
        <v>2540</v>
      </c>
      <c r="D41" s="263" t="s">
        <v>353</v>
      </c>
      <c r="E41" s="165">
        <v>173500</v>
      </c>
    </row>
    <row r="42" spans="1:5" s="135" customFormat="1" ht="12.75">
      <c r="A42" s="269"/>
      <c r="B42" s="240"/>
      <c r="C42" s="504"/>
      <c r="D42" s="229"/>
      <c r="E42" s="12">
        <f>SUM(E40:E41)</f>
        <v>179000</v>
      </c>
    </row>
    <row r="43" spans="1:5" s="135" customFormat="1" ht="12.75">
      <c r="A43" s="269"/>
      <c r="B43" s="256">
        <v>80195</v>
      </c>
      <c r="C43" s="256"/>
      <c r="D43" s="250" t="s">
        <v>102</v>
      </c>
      <c r="E43" s="384"/>
    </row>
    <row r="44" spans="1:5" s="135" customFormat="1" ht="38.25">
      <c r="A44" s="269"/>
      <c r="B44" s="161"/>
      <c r="C44" s="262">
        <v>2310</v>
      </c>
      <c r="D44" s="263" t="s">
        <v>501</v>
      </c>
      <c r="E44" s="165">
        <v>3000</v>
      </c>
    </row>
    <row r="45" spans="1:5" s="135" customFormat="1" ht="12.75">
      <c r="A45" s="269"/>
      <c r="B45" s="240"/>
      <c r="C45" s="504"/>
      <c r="D45" s="229"/>
      <c r="E45" s="12">
        <f>SUM(E44:E44)</f>
        <v>3000</v>
      </c>
    </row>
    <row r="46" spans="1:5" s="484" customFormat="1" ht="12.75" customHeight="1">
      <c r="A46" s="505"/>
      <c r="B46" s="506"/>
      <c r="C46" s="507"/>
      <c r="D46" s="508"/>
      <c r="E46" s="15">
        <f>E45+E42</f>
        <v>182000</v>
      </c>
    </row>
    <row r="47" spans="1:5" s="131" customFormat="1" ht="14.25" customHeight="1">
      <c r="A47" s="288">
        <v>851</v>
      </c>
      <c r="B47" s="280"/>
      <c r="C47" s="280"/>
      <c r="D47" s="246" t="s">
        <v>191</v>
      </c>
      <c r="E47" s="255"/>
    </row>
    <row r="48" spans="1:5" s="135" customFormat="1" ht="14.25" customHeight="1">
      <c r="A48" s="269"/>
      <c r="B48" s="256">
        <v>85153</v>
      </c>
      <c r="C48" s="256"/>
      <c r="D48" s="420" t="s">
        <v>367</v>
      </c>
      <c r="E48" s="384"/>
    </row>
    <row r="49" spans="1:5" s="139" customFormat="1" ht="35.25" customHeight="1">
      <c r="A49" s="284"/>
      <c r="B49" s="289"/>
      <c r="C49" s="509">
        <v>2310</v>
      </c>
      <c r="D49" s="263" t="s">
        <v>501</v>
      </c>
      <c r="E49" s="366">
        <v>1000</v>
      </c>
    </row>
    <row r="50" spans="1:5" ht="12.75">
      <c r="A50" s="264"/>
      <c r="B50" s="257"/>
      <c r="C50" s="374"/>
      <c r="D50" s="188"/>
      <c r="E50" s="12">
        <f>SUM(E49:E49)</f>
        <v>1000</v>
      </c>
    </row>
    <row r="51" spans="1:5" s="135" customFormat="1" ht="12.75">
      <c r="A51" s="269"/>
      <c r="B51" s="256">
        <v>85154</v>
      </c>
      <c r="C51" s="256"/>
      <c r="D51" s="427" t="s">
        <v>369</v>
      </c>
      <c r="E51" s="384"/>
    </row>
    <row r="52" spans="1:5" s="135" customFormat="1" ht="38.25">
      <c r="A52" s="269"/>
      <c r="B52" s="266"/>
      <c r="C52" s="459">
        <v>2310</v>
      </c>
      <c r="D52" s="263" t="s">
        <v>501</v>
      </c>
      <c r="E52" s="165">
        <v>1000</v>
      </c>
    </row>
    <row r="53" spans="1:5" ht="15.75" customHeight="1">
      <c r="A53" s="264"/>
      <c r="B53" s="257"/>
      <c r="C53" s="198"/>
      <c r="D53" s="188"/>
      <c r="E53" s="12">
        <f>SUM(E52:E52)</f>
        <v>1000</v>
      </c>
    </row>
    <row r="54" spans="1:5" s="135" customFormat="1" ht="14.25" customHeight="1">
      <c r="A54" s="269"/>
      <c r="B54" s="248">
        <v>85195</v>
      </c>
      <c r="C54" s="269"/>
      <c r="D54" s="133" t="s">
        <v>102</v>
      </c>
      <c r="E54" s="163"/>
    </row>
    <row r="55" spans="1:5" s="139" customFormat="1" ht="38.25">
      <c r="A55" s="284"/>
      <c r="B55" s="284"/>
      <c r="C55" s="267">
        <v>2310</v>
      </c>
      <c r="D55" s="263" t="s">
        <v>501</v>
      </c>
      <c r="E55" s="165">
        <v>2500</v>
      </c>
    </row>
    <row r="56" spans="1:5" s="139" customFormat="1" ht="38.25">
      <c r="A56" s="284"/>
      <c r="B56" s="284"/>
      <c r="C56" s="267">
        <v>2560</v>
      </c>
      <c r="D56" s="263" t="s">
        <v>519</v>
      </c>
      <c r="E56" s="165">
        <v>50000</v>
      </c>
    </row>
    <row r="57" spans="1:5" ht="12.75" customHeight="1">
      <c r="A57" s="252"/>
      <c r="B57" s="252"/>
      <c r="C57" s="410"/>
      <c r="D57" s="188"/>
      <c r="E57" s="12">
        <f>SUM(E55:E56)</f>
        <v>52500</v>
      </c>
    </row>
    <row r="58" spans="1:5" s="131" customFormat="1" ht="15.75">
      <c r="A58" s="381"/>
      <c r="B58" s="153"/>
      <c r="C58" s="153"/>
      <c r="D58" s="154"/>
      <c r="E58" s="155">
        <f>E57+E50+E53</f>
        <v>54500</v>
      </c>
    </row>
    <row r="59" spans="1:5" s="131" customFormat="1" ht="30" customHeight="1">
      <c r="A59" s="288">
        <v>921</v>
      </c>
      <c r="B59" s="280"/>
      <c r="C59" s="280"/>
      <c r="D59" s="129" t="s">
        <v>387</v>
      </c>
      <c r="E59" s="255"/>
    </row>
    <row r="60" spans="1:5" s="135" customFormat="1" ht="12" customHeight="1">
      <c r="A60" s="269"/>
      <c r="B60" s="256">
        <v>92109</v>
      </c>
      <c r="C60" s="256"/>
      <c r="D60" s="403" t="s">
        <v>388</v>
      </c>
      <c r="E60" s="163"/>
    </row>
    <row r="61" spans="1:5" ht="24.75" customHeight="1">
      <c r="A61" s="264"/>
      <c r="B61" s="257"/>
      <c r="C61" s="261">
        <v>2480</v>
      </c>
      <c r="D61" s="147" t="s">
        <v>389</v>
      </c>
      <c r="E61" s="168">
        <v>673355</v>
      </c>
    </row>
    <row r="62" spans="1:5" ht="14.25" customHeight="1">
      <c r="A62" s="264"/>
      <c r="B62" s="197"/>
      <c r="C62" s="187"/>
      <c r="D62" s="188"/>
      <c r="E62" s="12">
        <f>SUM(E61)</f>
        <v>673355</v>
      </c>
    </row>
    <row r="63" spans="1:5" s="135" customFormat="1" ht="17.25" customHeight="1">
      <c r="A63" s="269"/>
      <c r="B63" s="256">
        <v>92116</v>
      </c>
      <c r="C63" s="256"/>
      <c r="D63" s="403" t="s">
        <v>390</v>
      </c>
      <c r="E63" s="163"/>
    </row>
    <row r="64" spans="1:5" ht="29.25" customHeight="1">
      <c r="A64" s="264"/>
      <c r="B64" s="257"/>
      <c r="C64" s="258">
        <v>2480</v>
      </c>
      <c r="D64" s="147" t="s">
        <v>389</v>
      </c>
      <c r="E64" s="168">
        <v>169916</v>
      </c>
    </row>
    <row r="65" spans="1:5" ht="14.25" customHeight="1">
      <c r="A65" s="252"/>
      <c r="B65" s="197"/>
      <c r="C65" s="198"/>
      <c r="D65" s="188"/>
      <c r="E65" s="12">
        <f>SUM(E64)</f>
        <v>169916</v>
      </c>
    </row>
    <row r="66" spans="1:5" s="160" customFormat="1" ht="14.25" customHeight="1">
      <c r="A66" s="173"/>
      <c r="B66" s="174"/>
      <c r="C66" s="174"/>
      <c r="D66" s="175"/>
      <c r="E66" s="15">
        <f>E65+E62</f>
        <v>843271</v>
      </c>
    </row>
    <row r="67" spans="1:5" s="160" customFormat="1" ht="25.5" customHeight="1" thickBot="1">
      <c r="A67" s="725"/>
      <c r="B67" s="725"/>
      <c r="C67" s="725"/>
      <c r="D67" s="725"/>
      <c r="E67" s="296">
        <f>E66+E58+E37+E28+E22+E16+E46</f>
        <v>1449066.01</v>
      </c>
    </row>
    <row r="68" spans="4:5" ht="12.75">
      <c r="D68" s="297"/>
      <c r="E68" s="297"/>
    </row>
    <row r="69" spans="1:5" ht="12.75">
      <c r="A69" s="298"/>
      <c r="B69" s="298"/>
      <c r="C69" s="298"/>
      <c r="D69" s="299"/>
      <c r="E69" s="299"/>
    </row>
    <row r="70" spans="1:5" ht="12.75">
      <c r="A70" s="298"/>
      <c r="B70" s="298"/>
      <c r="C70" s="298"/>
      <c r="D70" s="121"/>
      <c r="E70" s="121"/>
    </row>
    <row r="71" spans="1:5" ht="12.75">
      <c r="A71" s="298"/>
      <c r="B71" s="298"/>
      <c r="C71" s="298"/>
      <c r="D71" s="121"/>
      <c r="E71" s="121"/>
    </row>
    <row r="72" spans="1:5" ht="12.75">
      <c r="A72" s="298"/>
      <c r="B72" s="298"/>
      <c r="C72" s="298"/>
      <c r="D72" s="121"/>
      <c r="E72" s="121"/>
    </row>
    <row r="73" spans="1:5" ht="12.75">
      <c r="A73" s="298"/>
      <c r="B73" s="298"/>
      <c r="C73" s="298"/>
      <c r="D73" s="121"/>
      <c r="E73" s="121"/>
    </row>
    <row r="74" spans="1:5" ht="12.75">
      <c r="A74" s="298"/>
      <c r="B74" s="298"/>
      <c r="C74" s="298"/>
      <c r="D74" s="121"/>
      <c r="E74" s="121"/>
    </row>
    <row r="75" spans="1:5" ht="12.75">
      <c r="A75" s="298"/>
      <c r="B75" s="298"/>
      <c r="C75" s="298"/>
      <c r="D75" s="121"/>
      <c r="E75" s="121"/>
    </row>
    <row r="76" spans="1:5" ht="12.75">
      <c r="A76" s="298"/>
      <c r="B76" s="298"/>
      <c r="C76" s="298"/>
      <c r="D76" s="121"/>
      <c r="E76" s="121"/>
    </row>
    <row r="77" spans="1:5" ht="12.75">
      <c r="A77" s="298"/>
      <c r="B77" s="298"/>
      <c r="C77" s="298"/>
      <c r="D77" s="121"/>
      <c r="E77" s="121"/>
    </row>
    <row r="78" spans="1:5" ht="12.75">
      <c r="A78" s="298"/>
      <c r="B78" s="298"/>
      <c r="C78" s="298"/>
      <c r="D78" s="121"/>
      <c r="E78" s="121"/>
    </row>
    <row r="79" spans="1:5" ht="12.75">
      <c r="A79" s="298"/>
      <c r="B79" s="298"/>
      <c r="C79" s="298"/>
      <c r="D79" s="121"/>
      <c r="E79" s="121"/>
    </row>
    <row r="80" spans="1:5" ht="12.75">
      <c r="A80" s="298"/>
      <c r="B80" s="298"/>
      <c r="C80" s="298"/>
      <c r="D80" s="121"/>
      <c r="E80" s="121"/>
    </row>
    <row r="81" spans="1:5" ht="12.75">
      <c r="A81" s="298"/>
      <c r="B81" s="298"/>
      <c r="C81" s="298"/>
      <c r="D81" s="121"/>
      <c r="E81" s="121"/>
    </row>
    <row r="82" spans="1:5" ht="12.75">
      <c r="A82" s="298"/>
      <c r="B82" s="298"/>
      <c r="C82" s="298"/>
      <c r="D82" s="121"/>
      <c r="E82" s="121"/>
    </row>
    <row r="83" spans="1:5" ht="12.75">
      <c r="A83" s="298"/>
      <c r="B83" s="298"/>
      <c r="C83" s="298"/>
      <c r="D83" s="121"/>
      <c r="E83" s="121"/>
    </row>
    <row r="84" spans="1:5" ht="12.75">
      <c r="A84" s="298"/>
      <c r="B84" s="298"/>
      <c r="C84" s="298"/>
      <c r="D84" s="121"/>
      <c r="E84" s="121"/>
    </row>
    <row r="85" spans="1:5" ht="12.75">
      <c r="A85" s="298"/>
      <c r="B85" s="298"/>
      <c r="C85" s="298"/>
      <c r="D85" s="121"/>
      <c r="E85" s="121"/>
    </row>
    <row r="86" spans="1:5" ht="12.75">
      <c r="A86" s="298"/>
      <c r="B86" s="298"/>
      <c r="C86" s="298"/>
      <c r="D86" s="121"/>
      <c r="E86" s="121"/>
    </row>
    <row r="87" spans="1:5" ht="12.75">
      <c r="A87" s="298"/>
      <c r="B87" s="298"/>
      <c r="C87" s="298"/>
      <c r="D87" s="121"/>
      <c r="E87" s="121"/>
    </row>
    <row r="88" spans="1:5" ht="12.75">
      <c r="A88" s="298"/>
      <c r="B88" s="298"/>
      <c r="C88" s="298"/>
      <c r="D88" s="121"/>
      <c r="E88" s="121"/>
    </row>
    <row r="89" spans="1:5" ht="12.75">
      <c r="A89" s="298"/>
      <c r="B89" s="298"/>
      <c r="C89" s="298"/>
      <c r="D89" s="121"/>
      <c r="E89" s="121"/>
    </row>
    <row r="90" spans="1:5" ht="12.75">
      <c r="A90" s="298"/>
      <c r="B90" s="298"/>
      <c r="C90" s="298"/>
      <c r="D90" s="121"/>
      <c r="E90" s="121"/>
    </row>
    <row r="91" spans="1:5" ht="12.75">
      <c r="A91" s="298"/>
      <c r="B91" s="298"/>
      <c r="C91" s="298"/>
      <c r="D91" s="121"/>
      <c r="E91" s="121"/>
    </row>
    <row r="92" spans="1:5" ht="12.75">
      <c r="A92" s="298"/>
      <c r="B92" s="298"/>
      <c r="C92" s="298"/>
      <c r="D92" s="121"/>
      <c r="E92" s="121"/>
    </row>
    <row r="93" spans="1:5" ht="12.75">
      <c r="A93" s="298"/>
      <c r="B93" s="298"/>
      <c r="C93" s="298"/>
      <c r="D93" s="121"/>
      <c r="E93" s="121"/>
    </row>
    <row r="94" spans="1:5" ht="12.75">
      <c r="A94" s="298"/>
      <c r="B94" s="298"/>
      <c r="C94" s="298"/>
      <c r="D94" s="121"/>
      <c r="E94" s="121"/>
    </row>
    <row r="95" spans="1:5" ht="12.75">
      <c r="A95" s="298"/>
      <c r="B95" s="298"/>
      <c r="C95" s="298"/>
      <c r="D95" s="121"/>
      <c r="E95" s="121"/>
    </row>
    <row r="96" spans="1:5" ht="12.75">
      <c r="A96" s="298"/>
      <c r="B96" s="298"/>
      <c r="C96" s="298"/>
      <c r="D96" s="121"/>
      <c r="E96" s="121"/>
    </row>
    <row r="97" spans="1:5" ht="12.75">
      <c r="A97" s="298"/>
      <c r="B97" s="298"/>
      <c r="C97" s="298"/>
      <c r="D97" s="121"/>
      <c r="E97" s="121"/>
    </row>
    <row r="98" spans="1:5" ht="12.75">
      <c r="A98" s="298"/>
      <c r="B98" s="298"/>
      <c r="C98" s="298"/>
      <c r="D98" s="121"/>
      <c r="E98" s="121"/>
    </row>
    <row r="99" spans="1:5" ht="12.75">
      <c r="A99" s="298"/>
      <c r="B99" s="298"/>
      <c r="C99" s="298"/>
      <c r="D99" s="121"/>
      <c r="E99" s="121"/>
    </row>
    <row r="100" spans="1:5" ht="12.75">
      <c r="A100" s="298"/>
      <c r="B100" s="298"/>
      <c r="C100" s="298"/>
      <c r="D100" s="121"/>
      <c r="E100" s="121"/>
    </row>
    <row r="101" spans="1:5" ht="12.75">
      <c r="A101" s="298"/>
      <c r="B101" s="298"/>
      <c r="C101" s="298"/>
      <c r="D101" s="121"/>
      <c r="E101" s="121"/>
    </row>
    <row r="102" spans="1:5" ht="12.75">
      <c r="A102" s="298"/>
      <c r="B102" s="298"/>
      <c r="C102" s="298"/>
      <c r="D102" s="121"/>
      <c r="E102" s="121"/>
    </row>
    <row r="103" spans="1:5" ht="12.75">
      <c r="A103" s="298"/>
      <c r="B103" s="298"/>
      <c r="C103" s="298"/>
      <c r="D103" s="121"/>
      <c r="E103" s="121"/>
    </row>
    <row r="104" spans="1:5" ht="12.75">
      <c r="A104" s="298"/>
      <c r="B104" s="298"/>
      <c r="C104" s="298"/>
      <c r="D104" s="121"/>
      <c r="E104" s="121"/>
    </row>
    <row r="105" spans="1:5" ht="12.75">
      <c r="A105" s="298"/>
      <c r="B105" s="298"/>
      <c r="C105" s="298"/>
      <c r="D105" s="121"/>
      <c r="E105" s="121"/>
    </row>
    <row r="106" spans="1:5" ht="12.75">
      <c r="A106" s="298"/>
      <c r="B106" s="298"/>
      <c r="C106" s="298"/>
      <c r="D106" s="121"/>
      <c r="E106" s="121"/>
    </row>
    <row r="107" spans="1:5" ht="12.75">
      <c r="A107" s="298"/>
      <c r="B107" s="298"/>
      <c r="C107" s="298"/>
      <c r="D107" s="121"/>
      <c r="E107" s="121"/>
    </row>
    <row r="108" spans="1:5" ht="12.75">
      <c r="A108" s="298"/>
      <c r="B108" s="298"/>
      <c r="C108" s="298"/>
      <c r="D108" s="121"/>
      <c r="E108" s="121"/>
    </row>
    <row r="109" spans="1:5" ht="12.75">
      <c r="A109" s="298"/>
      <c r="B109" s="298"/>
      <c r="C109" s="298"/>
      <c r="D109" s="121"/>
      <c r="E109" s="121"/>
    </row>
    <row r="110" spans="1:5" ht="12.75">
      <c r="A110" s="298"/>
      <c r="B110" s="298"/>
      <c r="C110" s="298"/>
      <c r="D110" s="121"/>
      <c r="E110" s="121"/>
    </row>
    <row r="111" spans="1:5" ht="12.75">
      <c r="A111" s="298"/>
      <c r="B111" s="298"/>
      <c r="C111" s="298"/>
      <c r="D111" s="121"/>
      <c r="E111" s="121"/>
    </row>
    <row r="112" spans="1:5" ht="12.75">
      <c r="A112" s="298"/>
      <c r="B112" s="298"/>
      <c r="C112" s="298"/>
      <c r="D112" s="121"/>
      <c r="E112" s="121"/>
    </row>
    <row r="113" spans="1:5" ht="12.75">
      <c r="A113" s="298"/>
      <c r="B113" s="298"/>
      <c r="C113" s="298"/>
      <c r="D113" s="121"/>
      <c r="E113" s="121"/>
    </row>
    <row r="114" spans="1:5" ht="12.75">
      <c r="A114" s="298"/>
      <c r="B114" s="298"/>
      <c r="C114" s="298"/>
      <c r="D114" s="121"/>
      <c r="E114" s="121"/>
    </row>
    <row r="115" spans="1:5" ht="12.75">
      <c r="A115" s="298"/>
      <c r="B115" s="298"/>
      <c r="C115" s="298"/>
      <c r="D115" s="121"/>
      <c r="E115" s="121"/>
    </row>
    <row r="116" spans="1:5" ht="12.75">
      <c r="A116" s="298"/>
      <c r="B116" s="298"/>
      <c r="C116" s="298"/>
      <c r="D116" s="121"/>
      <c r="E116" s="121"/>
    </row>
    <row r="117" spans="1:5" ht="12.75">
      <c r="A117" s="298"/>
      <c r="B117" s="298"/>
      <c r="C117" s="298"/>
      <c r="D117" s="121"/>
      <c r="E117" s="121"/>
    </row>
    <row r="118" spans="1:5" ht="12.75">
      <c r="A118" s="298"/>
      <c r="B118" s="298"/>
      <c r="C118" s="298"/>
      <c r="D118" s="121"/>
      <c r="E118" s="121"/>
    </row>
    <row r="119" spans="1:5" ht="12.75">
      <c r="A119" s="298"/>
      <c r="B119" s="298"/>
      <c r="C119" s="298"/>
      <c r="D119" s="121"/>
      <c r="E119" s="121"/>
    </row>
    <row r="120" spans="1:5" ht="12.75">
      <c r="A120" s="298"/>
      <c r="B120" s="298"/>
      <c r="C120" s="298"/>
      <c r="D120" s="121"/>
      <c r="E120" s="121"/>
    </row>
    <row r="121" spans="1:5" ht="12.75">
      <c r="A121" s="298"/>
      <c r="B121" s="298"/>
      <c r="C121" s="298"/>
      <c r="D121" s="121"/>
      <c r="E121" s="121"/>
    </row>
    <row r="122" spans="1:5" ht="12.75">
      <c r="A122" s="298"/>
      <c r="B122" s="298"/>
      <c r="C122" s="298"/>
      <c r="D122" s="121"/>
      <c r="E122" s="121"/>
    </row>
    <row r="123" spans="1:5" ht="12.75">
      <c r="A123" s="298"/>
      <c r="B123" s="298"/>
      <c r="C123" s="298"/>
      <c r="D123" s="121"/>
      <c r="E123" s="121"/>
    </row>
    <row r="124" spans="1:5" ht="12.75">
      <c r="A124" s="298"/>
      <c r="B124" s="298"/>
      <c r="C124" s="298"/>
      <c r="D124" s="121"/>
      <c r="E124" s="121"/>
    </row>
    <row r="125" spans="1:5" ht="12.75">
      <c r="A125" s="298"/>
      <c r="B125" s="298"/>
      <c r="C125" s="298"/>
      <c r="D125" s="121"/>
      <c r="E125" s="121"/>
    </row>
    <row r="126" spans="1:5" ht="12.75">
      <c r="A126" s="298"/>
      <c r="B126" s="298"/>
      <c r="C126" s="298"/>
      <c r="D126" s="121"/>
      <c r="E126" s="121"/>
    </row>
    <row r="127" spans="1:5" ht="12.75">
      <c r="A127" s="298"/>
      <c r="B127" s="298"/>
      <c r="C127" s="298"/>
      <c r="D127" s="121"/>
      <c r="E127" s="121"/>
    </row>
    <row r="128" spans="1:5" ht="12.75">
      <c r="A128" s="298"/>
      <c r="B128" s="298"/>
      <c r="C128" s="298"/>
      <c r="D128" s="121"/>
      <c r="E128" s="121"/>
    </row>
    <row r="129" spans="1:5" ht="12.75">
      <c r="A129" s="298"/>
      <c r="B129" s="298"/>
      <c r="C129" s="298"/>
      <c r="D129" s="121"/>
      <c r="E129" s="121"/>
    </row>
    <row r="130" spans="1:5" ht="12.75">
      <c r="A130" s="298"/>
      <c r="B130" s="298"/>
      <c r="C130" s="298"/>
      <c r="D130" s="121"/>
      <c r="E130" s="121"/>
    </row>
    <row r="131" spans="1:5" ht="12.75">
      <c r="A131" s="298"/>
      <c r="B131" s="298"/>
      <c r="C131" s="298"/>
      <c r="D131" s="121"/>
      <c r="E131" s="121"/>
    </row>
    <row r="132" spans="1:5" ht="12.75">
      <c r="A132" s="298"/>
      <c r="B132" s="298"/>
      <c r="C132" s="298"/>
      <c r="D132" s="121"/>
      <c r="E132" s="121"/>
    </row>
    <row r="133" spans="1:5" ht="12.75">
      <c r="A133" s="298"/>
      <c r="B133" s="298"/>
      <c r="C133" s="298"/>
      <c r="D133" s="121"/>
      <c r="E133" s="121"/>
    </row>
    <row r="134" spans="1:5" ht="12.75">
      <c r="A134" s="298"/>
      <c r="B134" s="298"/>
      <c r="C134" s="298"/>
      <c r="D134" s="121"/>
      <c r="E134" s="121"/>
    </row>
    <row r="135" spans="1:5" ht="12.75">
      <c r="A135" s="298"/>
      <c r="B135" s="298"/>
      <c r="C135" s="298"/>
      <c r="D135" s="121"/>
      <c r="E135" s="121"/>
    </row>
    <row r="136" spans="1:5" ht="12.75">
      <c r="A136" s="298"/>
      <c r="B136" s="298"/>
      <c r="C136" s="298"/>
      <c r="D136" s="121"/>
      <c r="E136" s="121"/>
    </row>
    <row r="137" spans="1:5" ht="12.75">
      <c r="A137" s="298"/>
      <c r="B137" s="298"/>
      <c r="C137" s="298"/>
      <c r="D137" s="121"/>
      <c r="E137" s="121"/>
    </row>
    <row r="138" spans="1:5" ht="12.75">
      <c r="A138" s="298"/>
      <c r="B138" s="298"/>
      <c r="C138" s="298"/>
      <c r="D138" s="121"/>
      <c r="E138" s="121"/>
    </row>
    <row r="139" spans="1:5" ht="12.75">
      <c r="A139" s="298"/>
      <c r="B139" s="298"/>
      <c r="C139" s="298"/>
      <c r="D139" s="121"/>
      <c r="E139" s="121"/>
    </row>
    <row r="140" spans="1:5" ht="12.75">
      <c r="A140" s="298"/>
      <c r="B140" s="298"/>
      <c r="C140" s="298"/>
      <c r="D140" s="121"/>
      <c r="E140" s="121"/>
    </row>
    <row r="141" spans="1:5" ht="12.75">
      <c r="A141" s="298"/>
      <c r="B141" s="298"/>
      <c r="C141" s="298"/>
      <c r="D141" s="121"/>
      <c r="E141" s="121"/>
    </row>
    <row r="142" spans="1:5" ht="12.75">
      <c r="A142" s="298"/>
      <c r="B142" s="298"/>
      <c r="C142" s="298"/>
      <c r="D142" s="121"/>
      <c r="E142" s="121"/>
    </row>
    <row r="143" spans="1:5" ht="12.75">
      <c r="A143" s="298"/>
      <c r="B143" s="298"/>
      <c r="C143" s="298"/>
      <c r="D143" s="121"/>
      <c r="E143" s="121"/>
    </row>
    <row r="144" spans="1:5" ht="12.75">
      <c r="A144" s="298"/>
      <c r="B144" s="298"/>
      <c r="C144" s="298"/>
      <c r="D144" s="121"/>
      <c r="E144" s="121"/>
    </row>
    <row r="145" spans="1:5" ht="12.75">
      <c r="A145" s="298"/>
      <c r="B145" s="298"/>
      <c r="C145" s="298"/>
      <c r="D145" s="121"/>
      <c r="E145" s="121"/>
    </row>
    <row r="146" spans="1:5" ht="12.75">
      <c r="A146" s="298"/>
      <c r="B146" s="298"/>
      <c r="C146" s="298"/>
      <c r="D146" s="121"/>
      <c r="E146" s="121"/>
    </row>
    <row r="147" spans="1:5" ht="12.75">
      <c r="A147" s="298"/>
      <c r="B147" s="298"/>
      <c r="C147" s="298"/>
      <c r="D147" s="121"/>
      <c r="E147" s="121"/>
    </row>
    <row r="148" spans="1:5" ht="12.75">
      <c r="A148" s="298"/>
      <c r="B148" s="298"/>
      <c r="C148" s="298"/>
      <c r="D148" s="121"/>
      <c r="E148" s="121"/>
    </row>
    <row r="149" spans="1:5" ht="12.75">
      <c r="A149" s="298"/>
      <c r="B149" s="298"/>
      <c r="C149" s="298"/>
      <c r="D149" s="121"/>
      <c r="E149" s="121"/>
    </row>
    <row r="150" spans="1:5" ht="12.75">
      <c r="A150" s="298"/>
      <c r="B150" s="298"/>
      <c r="C150" s="298"/>
      <c r="D150" s="121"/>
      <c r="E150" s="121"/>
    </row>
    <row r="151" spans="1:5" ht="12.75">
      <c r="A151" s="298"/>
      <c r="B151" s="298"/>
      <c r="C151" s="298"/>
      <c r="D151" s="121"/>
      <c r="E151" s="121"/>
    </row>
    <row r="152" spans="1:5" ht="12.75">
      <c r="A152" s="298"/>
      <c r="B152" s="298"/>
      <c r="C152" s="298"/>
      <c r="D152" s="121"/>
      <c r="E152" s="121"/>
    </row>
    <row r="153" spans="1:5" ht="12.75">
      <c r="A153" s="298"/>
      <c r="B153" s="298"/>
      <c r="C153" s="298"/>
      <c r="D153" s="121"/>
      <c r="E153" s="121"/>
    </row>
    <row r="154" spans="1:5" ht="12.75">
      <c r="A154" s="298"/>
      <c r="B154" s="298"/>
      <c r="C154" s="298"/>
      <c r="D154" s="121"/>
      <c r="E154" s="121"/>
    </row>
    <row r="155" spans="1:5" ht="12.75">
      <c r="A155" s="298"/>
      <c r="B155" s="298"/>
      <c r="C155" s="298"/>
      <c r="D155" s="121"/>
      <c r="E155" s="121"/>
    </row>
    <row r="156" spans="1:5" ht="12.75">
      <c r="A156" s="298"/>
      <c r="B156" s="298"/>
      <c r="C156" s="298"/>
      <c r="D156" s="121"/>
      <c r="E156" s="121"/>
    </row>
    <row r="157" spans="1:5" ht="12.75">
      <c r="A157" s="298"/>
      <c r="B157" s="298"/>
      <c r="C157" s="298"/>
      <c r="D157" s="121"/>
      <c r="E157" s="121"/>
    </row>
    <row r="158" spans="1:5" ht="12.75">
      <c r="A158" s="298"/>
      <c r="B158" s="298"/>
      <c r="C158" s="298"/>
      <c r="D158" s="121"/>
      <c r="E158" s="121"/>
    </row>
    <row r="159" spans="1:5" ht="12.75">
      <c r="A159" s="298"/>
      <c r="B159" s="298"/>
      <c r="C159" s="298"/>
      <c r="D159" s="121"/>
      <c r="E159" s="121"/>
    </row>
    <row r="160" spans="1:5" ht="12.75">
      <c r="A160" s="298"/>
      <c r="B160" s="298"/>
      <c r="C160" s="298"/>
      <c r="D160" s="121"/>
      <c r="E160" s="121"/>
    </row>
    <row r="161" spans="1:5" ht="12.75">
      <c r="A161" s="298"/>
      <c r="B161" s="298"/>
      <c r="C161" s="298"/>
      <c r="D161" s="121"/>
      <c r="E161" s="121"/>
    </row>
    <row r="162" spans="1:5" ht="12.75">
      <c r="A162" s="298"/>
      <c r="B162" s="298"/>
      <c r="C162" s="298"/>
      <c r="D162" s="121"/>
      <c r="E162" s="121"/>
    </row>
    <row r="163" spans="1:5" ht="12.75">
      <c r="A163" s="298"/>
      <c r="B163" s="298"/>
      <c r="C163" s="298"/>
      <c r="D163" s="121"/>
      <c r="E163" s="121"/>
    </row>
    <row r="164" spans="1:5" ht="12.75">
      <c r="A164" s="298"/>
      <c r="B164" s="298"/>
      <c r="C164" s="298"/>
      <c r="D164" s="121"/>
      <c r="E164" s="121"/>
    </row>
    <row r="165" spans="1:5" ht="12.75">
      <c r="A165" s="298"/>
      <c r="B165" s="298"/>
      <c r="C165" s="298"/>
      <c r="D165" s="121"/>
      <c r="E165" s="121"/>
    </row>
    <row r="166" spans="1:5" ht="12.75">
      <c r="A166" s="298"/>
      <c r="B166" s="298"/>
      <c r="C166" s="298"/>
      <c r="D166" s="121"/>
      <c r="E166" s="121"/>
    </row>
    <row r="167" spans="1:5" ht="12.75">
      <c r="A167" s="298"/>
      <c r="B167" s="298"/>
      <c r="C167" s="298"/>
      <c r="D167" s="121"/>
      <c r="E167" s="121"/>
    </row>
    <row r="168" spans="1:5" ht="12.75">
      <c r="A168" s="298"/>
      <c r="B168" s="298"/>
      <c r="C168" s="298"/>
      <c r="D168" s="121"/>
      <c r="E168" s="121"/>
    </row>
    <row r="169" spans="1:5" ht="12.75">
      <c r="A169" s="298"/>
      <c r="B169" s="298"/>
      <c r="C169" s="298"/>
      <c r="D169" s="121"/>
      <c r="E169" s="121"/>
    </row>
    <row r="170" spans="1:5" ht="12.75">
      <c r="A170" s="298"/>
      <c r="B170" s="298"/>
      <c r="C170" s="298"/>
      <c r="D170" s="121"/>
      <c r="E170" s="121"/>
    </row>
    <row r="171" spans="1:5" ht="12.75">
      <c r="A171" s="298"/>
      <c r="B171" s="298"/>
      <c r="C171" s="298"/>
      <c r="D171" s="121"/>
      <c r="E171" s="121"/>
    </row>
    <row r="172" spans="1:5" ht="12.75">
      <c r="A172" s="298"/>
      <c r="B172" s="298"/>
      <c r="C172" s="298"/>
      <c r="D172" s="121"/>
      <c r="E172" s="121"/>
    </row>
    <row r="173" spans="1:5" ht="12.75">
      <c r="A173" s="298"/>
      <c r="B173" s="298"/>
      <c r="C173" s="298"/>
      <c r="D173" s="121"/>
      <c r="E173" s="121"/>
    </row>
    <row r="174" spans="1:5" ht="12.75">
      <c r="A174" s="298"/>
      <c r="B174" s="298"/>
      <c r="C174" s="298"/>
      <c r="D174" s="121"/>
      <c r="E174" s="121"/>
    </row>
    <row r="175" spans="1:5" ht="12.75">
      <c r="A175" s="298"/>
      <c r="B175" s="298"/>
      <c r="C175" s="298"/>
      <c r="D175" s="121"/>
      <c r="E175" s="121"/>
    </row>
    <row r="176" spans="1:5" ht="12.75">
      <c r="A176" s="298"/>
      <c r="B176" s="298"/>
      <c r="C176" s="298"/>
      <c r="D176" s="121"/>
      <c r="E176" s="121"/>
    </row>
    <row r="177" spans="1:5" ht="12.75">
      <c r="A177" s="298"/>
      <c r="B177" s="298"/>
      <c r="C177" s="298"/>
      <c r="D177" s="121"/>
      <c r="E177" s="121"/>
    </row>
    <row r="178" spans="1:5" ht="12.75">
      <c r="A178" s="298"/>
      <c r="B178" s="298"/>
      <c r="C178" s="298"/>
      <c r="D178" s="121"/>
      <c r="E178" s="121"/>
    </row>
    <row r="179" spans="1:5" ht="12.75">
      <c r="A179" s="298"/>
      <c r="B179" s="298"/>
      <c r="C179" s="298"/>
      <c r="D179" s="121"/>
      <c r="E179" s="121"/>
    </row>
    <row r="180" spans="1:5" ht="12.75">
      <c r="A180" s="298"/>
      <c r="B180" s="298"/>
      <c r="C180" s="298"/>
      <c r="D180" s="121"/>
      <c r="E180" s="121"/>
    </row>
    <row r="181" spans="1:5" ht="12.75">
      <c r="A181" s="298"/>
      <c r="B181" s="298"/>
      <c r="C181" s="298"/>
      <c r="D181" s="121"/>
      <c r="E181" s="121"/>
    </row>
    <row r="182" spans="1:5" ht="12.75">
      <c r="A182" s="298"/>
      <c r="B182" s="298"/>
      <c r="C182" s="298"/>
      <c r="D182" s="121"/>
      <c r="E182" s="121"/>
    </row>
    <row r="183" spans="1:5" ht="12.75">
      <c r="A183" s="298"/>
      <c r="B183" s="298"/>
      <c r="C183" s="298"/>
      <c r="D183" s="121"/>
      <c r="E183" s="121"/>
    </row>
    <row r="184" spans="1:5" ht="12.75">
      <c r="A184" s="298"/>
      <c r="B184" s="298"/>
      <c r="C184" s="298"/>
      <c r="D184" s="121"/>
      <c r="E184" s="121"/>
    </row>
    <row r="185" spans="1:5" ht="12.75">
      <c r="A185" s="298"/>
      <c r="B185" s="298"/>
      <c r="C185" s="298"/>
      <c r="D185" s="121"/>
      <c r="E185" s="121"/>
    </row>
    <row r="186" spans="1:5" ht="12.75">
      <c r="A186" s="298"/>
      <c r="B186" s="298"/>
      <c r="C186" s="298"/>
      <c r="D186" s="121"/>
      <c r="E186" s="121"/>
    </row>
    <row r="187" spans="1:5" ht="12.75">
      <c r="A187" s="298"/>
      <c r="B187" s="298"/>
      <c r="C187" s="298"/>
      <c r="D187" s="121"/>
      <c r="E187" s="121"/>
    </row>
    <row r="188" spans="1:5" ht="12.75">
      <c r="A188" s="298"/>
      <c r="B188" s="298"/>
      <c r="C188" s="298"/>
      <c r="D188" s="121"/>
      <c r="E188" s="121"/>
    </row>
    <row r="189" spans="1:5" ht="12.75">
      <c r="A189" s="298"/>
      <c r="B189" s="298"/>
      <c r="C189" s="298"/>
      <c r="D189" s="121"/>
      <c r="E189" s="121"/>
    </row>
    <row r="190" spans="1:5" ht="12.75">
      <c r="A190" s="298"/>
      <c r="B190" s="298"/>
      <c r="C190" s="298"/>
      <c r="D190" s="121"/>
      <c r="E190" s="121"/>
    </row>
    <row r="191" spans="1:5" ht="12.75">
      <c r="A191" s="298"/>
      <c r="B191" s="298"/>
      <c r="C191" s="298"/>
      <c r="D191" s="121"/>
      <c r="E191" s="121"/>
    </row>
    <row r="192" spans="1:5" ht="12.75">
      <c r="A192" s="298"/>
      <c r="B192" s="298"/>
      <c r="C192" s="298"/>
      <c r="D192" s="121"/>
      <c r="E192" s="121"/>
    </row>
    <row r="193" spans="1:5" ht="12.75">
      <c r="A193" s="298"/>
      <c r="B193" s="298"/>
      <c r="C193" s="298"/>
      <c r="D193" s="121"/>
      <c r="E193" s="121"/>
    </row>
    <row r="194" spans="1:5" ht="12.75">
      <c r="A194" s="298"/>
      <c r="B194" s="298"/>
      <c r="C194" s="298"/>
      <c r="D194" s="121"/>
      <c r="E194" s="121"/>
    </row>
    <row r="195" spans="1:5" ht="12.75">
      <c r="A195" s="298"/>
      <c r="B195" s="298"/>
      <c r="C195" s="298"/>
      <c r="D195" s="121"/>
      <c r="E195" s="121"/>
    </row>
    <row r="196" spans="1:5" ht="12.75">
      <c r="A196" s="298"/>
      <c r="B196" s="298"/>
      <c r="C196" s="298"/>
      <c r="D196" s="121"/>
      <c r="E196" s="121"/>
    </row>
    <row r="197" spans="1:5" ht="12.75">
      <c r="A197" s="298"/>
      <c r="B197" s="298"/>
      <c r="C197" s="298"/>
      <c r="D197" s="121"/>
      <c r="E197" s="121"/>
    </row>
    <row r="198" spans="1:5" ht="12.75">
      <c r="A198" s="298"/>
      <c r="B198" s="298"/>
      <c r="C198" s="298"/>
      <c r="D198" s="121"/>
      <c r="E198" s="121"/>
    </row>
    <row r="199" spans="1:5" ht="12.75">
      <c r="A199" s="298"/>
      <c r="B199" s="298"/>
      <c r="C199" s="298"/>
      <c r="D199" s="121"/>
      <c r="E199" s="121"/>
    </row>
    <row r="200" spans="1:5" ht="12.75">
      <c r="A200" s="298"/>
      <c r="B200" s="298"/>
      <c r="C200" s="298"/>
      <c r="D200" s="121"/>
      <c r="E200" s="121"/>
    </row>
    <row r="201" spans="1:5" ht="12.75">
      <c r="A201" s="298"/>
      <c r="B201" s="298"/>
      <c r="C201" s="298"/>
      <c r="D201" s="121"/>
      <c r="E201" s="121"/>
    </row>
    <row r="202" spans="1:5" ht="12.75">
      <c r="A202" s="298"/>
      <c r="B202" s="298"/>
      <c r="C202" s="298"/>
      <c r="D202" s="121"/>
      <c r="E202" s="121"/>
    </row>
    <row r="203" spans="1:5" ht="12.75">
      <c r="A203" s="298"/>
      <c r="B203" s="298"/>
      <c r="C203" s="298"/>
      <c r="D203" s="121"/>
      <c r="E203" s="121"/>
    </row>
    <row r="204" spans="1:5" ht="12.75">
      <c r="A204" s="298"/>
      <c r="B204" s="298"/>
      <c r="C204" s="298"/>
      <c r="D204" s="121"/>
      <c r="E204" s="121"/>
    </row>
    <row r="205" spans="1:5" ht="12.75">
      <c r="A205" s="298"/>
      <c r="B205" s="298"/>
      <c r="C205" s="298"/>
      <c r="D205" s="121"/>
      <c r="E205" s="121"/>
    </row>
    <row r="206" spans="1:5" ht="12.75">
      <c r="A206" s="298"/>
      <c r="B206" s="298"/>
      <c r="C206" s="298"/>
      <c r="D206" s="121"/>
      <c r="E206" s="121"/>
    </row>
    <row r="207" spans="1:5" ht="12.75">
      <c r="A207" s="298"/>
      <c r="B207" s="298"/>
      <c r="C207" s="298"/>
      <c r="D207" s="121"/>
      <c r="E207" s="121"/>
    </row>
    <row r="208" spans="1:5" ht="12.75">
      <c r="A208" s="298"/>
      <c r="B208" s="298"/>
      <c r="C208" s="298"/>
      <c r="D208" s="121"/>
      <c r="E208" s="121"/>
    </row>
    <row r="209" spans="1:5" ht="12.75">
      <c r="A209" s="298"/>
      <c r="B209" s="298"/>
      <c r="C209" s="298"/>
      <c r="D209" s="121"/>
      <c r="E209" s="121"/>
    </row>
    <row r="210" spans="1:5" ht="12.75">
      <c r="A210" s="298"/>
      <c r="B210" s="298"/>
      <c r="C210" s="298"/>
      <c r="D210" s="121"/>
      <c r="E210" s="121"/>
    </row>
    <row r="211" spans="1:5" ht="12.75">
      <c r="A211" s="298"/>
      <c r="B211" s="298"/>
      <c r="C211" s="298"/>
      <c r="D211" s="121"/>
      <c r="E211" s="121"/>
    </row>
    <row r="212" spans="1:5" ht="12.75">
      <c r="A212" s="298"/>
      <c r="B212" s="298"/>
      <c r="C212" s="298"/>
      <c r="D212" s="121"/>
      <c r="E212" s="121"/>
    </row>
    <row r="213" spans="1:5" ht="12.75">
      <c r="A213" s="298"/>
      <c r="B213" s="298"/>
      <c r="C213" s="298"/>
      <c r="D213" s="121"/>
      <c r="E213" s="121"/>
    </row>
    <row r="214" spans="1:5" ht="12.75">
      <c r="A214" s="298"/>
      <c r="B214" s="298"/>
      <c r="C214" s="298"/>
      <c r="D214" s="121"/>
      <c r="E214" s="121"/>
    </row>
    <row r="215" spans="1:5" ht="12.75">
      <c r="A215" s="298"/>
      <c r="B215" s="298"/>
      <c r="C215" s="298"/>
      <c r="D215" s="121"/>
      <c r="E215" s="121"/>
    </row>
    <row r="216" spans="1:5" ht="12.75">
      <c r="A216" s="298"/>
      <c r="B216" s="298"/>
      <c r="C216" s="298"/>
      <c r="D216" s="121"/>
      <c r="E216" s="121"/>
    </row>
    <row r="217" spans="1:5" ht="12.75">
      <c r="A217" s="298"/>
      <c r="B217" s="298"/>
      <c r="C217" s="298"/>
      <c r="D217" s="121"/>
      <c r="E217" s="121"/>
    </row>
    <row r="218" spans="1:5" ht="12.75">
      <c r="A218" s="298"/>
      <c r="B218" s="298"/>
      <c r="C218" s="298"/>
      <c r="D218" s="121"/>
      <c r="E218" s="121"/>
    </row>
    <row r="219" spans="1:5" ht="12.75">
      <c r="A219" s="298"/>
      <c r="B219" s="298"/>
      <c r="C219" s="298"/>
      <c r="D219" s="121"/>
      <c r="E219" s="121"/>
    </row>
    <row r="220" spans="1:5" ht="12.75">
      <c r="A220" s="298"/>
      <c r="B220" s="298"/>
      <c r="C220" s="298"/>
      <c r="D220" s="121"/>
      <c r="E220" s="121"/>
    </row>
    <row r="221" spans="1:5" ht="12.75">
      <c r="A221" s="298"/>
      <c r="B221" s="298"/>
      <c r="C221" s="298"/>
      <c r="D221" s="121"/>
      <c r="E221" s="121"/>
    </row>
    <row r="222" spans="1:5" ht="12.75">
      <c r="A222" s="298"/>
      <c r="B222" s="298"/>
      <c r="C222" s="298"/>
      <c r="D222" s="121"/>
      <c r="E222" s="121"/>
    </row>
    <row r="223" spans="1:5" ht="12.75">
      <c r="A223" s="298"/>
      <c r="B223" s="298"/>
      <c r="C223" s="298"/>
      <c r="D223" s="121"/>
      <c r="E223" s="121"/>
    </row>
    <row r="224" spans="1:5" ht="12.75">
      <c r="A224" s="298"/>
      <c r="B224" s="298"/>
      <c r="C224" s="298"/>
      <c r="D224" s="121"/>
      <c r="E224" s="121"/>
    </row>
    <row r="225" spans="1:5" ht="12.75">
      <c r="A225" s="298"/>
      <c r="B225" s="298"/>
      <c r="C225" s="298"/>
      <c r="D225" s="121"/>
      <c r="E225" s="121"/>
    </row>
    <row r="226" spans="1:5" ht="12.75">
      <c r="A226" s="298"/>
      <c r="B226" s="298"/>
      <c r="C226" s="298"/>
      <c r="D226" s="121"/>
      <c r="E226" s="121"/>
    </row>
    <row r="227" spans="1:5" ht="12.75">
      <c r="A227" s="298"/>
      <c r="B227" s="298"/>
      <c r="C227" s="298"/>
      <c r="D227" s="121"/>
      <c r="E227" s="121"/>
    </row>
    <row r="228" spans="1:5" ht="12.75">
      <c r="A228" s="298"/>
      <c r="B228" s="298"/>
      <c r="C228" s="298"/>
      <c r="D228" s="121"/>
      <c r="E228" s="121"/>
    </row>
    <row r="229" spans="1:5" ht="12.75">
      <c r="A229" s="298"/>
      <c r="B229" s="298"/>
      <c r="C229" s="298"/>
      <c r="D229" s="121"/>
      <c r="E229" s="121"/>
    </row>
    <row r="230" spans="1:5" ht="12.75">
      <c r="A230" s="298"/>
      <c r="B230" s="298"/>
      <c r="C230" s="298"/>
      <c r="D230" s="121"/>
      <c r="E230" s="121"/>
    </row>
    <row r="231" spans="1:5" ht="12.75">
      <c r="A231" s="298"/>
      <c r="B231" s="298"/>
      <c r="C231" s="298"/>
      <c r="D231" s="121"/>
      <c r="E231" s="121"/>
    </row>
    <row r="232" spans="1:5" ht="12.75">
      <c r="A232" s="298"/>
      <c r="B232" s="298"/>
      <c r="C232" s="298"/>
      <c r="D232" s="121"/>
      <c r="E232" s="121"/>
    </row>
    <row r="233" spans="1:5" ht="12.75">
      <c r="A233" s="298"/>
      <c r="B233" s="298"/>
      <c r="C233" s="298"/>
      <c r="D233" s="121"/>
      <c r="E233" s="121"/>
    </row>
    <row r="234" spans="1:5" ht="12.75">
      <c r="A234" s="298"/>
      <c r="B234" s="298"/>
      <c r="C234" s="298"/>
      <c r="D234" s="121"/>
      <c r="E234" s="121"/>
    </row>
    <row r="235" spans="1:5" ht="12.75">
      <c r="A235" s="298"/>
      <c r="B235" s="298"/>
      <c r="C235" s="298"/>
      <c r="D235" s="121"/>
      <c r="E235" s="121"/>
    </row>
    <row r="236" spans="1:5" ht="12.75">
      <c r="A236" s="298"/>
      <c r="B236" s="298"/>
      <c r="C236" s="298"/>
      <c r="D236" s="121"/>
      <c r="E236" s="121"/>
    </row>
    <row r="237" spans="1:5" ht="12.75">
      <c r="A237" s="298"/>
      <c r="B237" s="298"/>
      <c r="C237" s="298"/>
      <c r="D237" s="121"/>
      <c r="E237" s="121"/>
    </row>
    <row r="238" spans="1:5" ht="12.75">
      <c r="A238" s="298"/>
      <c r="B238" s="298"/>
      <c r="C238" s="298"/>
      <c r="D238" s="121"/>
      <c r="E238" s="121"/>
    </row>
    <row r="239" spans="1:5" ht="12.75">
      <c r="A239" s="298"/>
      <c r="B239" s="298"/>
      <c r="C239" s="298"/>
      <c r="D239" s="121"/>
      <c r="E239" s="121"/>
    </row>
    <row r="240" spans="1:5" ht="12.75">
      <c r="A240" s="298"/>
      <c r="B240" s="298"/>
      <c r="C240" s="298"/>
      <c r="D240" s="121"/>
      <c r="E240" s="121"/>
    </row>
    <row r="241" spans="1:5" ht="12.75">
      <c r="A241" s="298"/>
      <c r="B241" s="298"/>
      <c r="C241" s="298"/>
      <c r="D241" s="121"/>
      <c r="E241" s="121"/>
    </row>
    <row r="242" spans="1:5" ht="12.75">
      <c r="A242" s="298"/>
      <c r="B242" s="298"/>
      <c r="C242" s="298"/>
      <c r="D242" s="121"/>
      <c r="E242" s="121"/>
    </row>
    <row r="243" spans="1:5" ht="12.75">
      <c r="A243" s="298"/>
      <c r="B243" s="298"/>
      <c r="C243" s="298"/>
      <c r="D243" s="121"/>
      <c r="E243" s="121"/>
    </row>
    <row r="244" spans="1:5" ht="12.75">
      <c r="A244" s="298"/>
      <c r="B244" s="298"/>
      <c r="C244" s="298"/>
      <c r="D244" s="121"/>
      <c r="E244" s="121"/>
    </row>
    <row r="245" spans="1:5" ht="12.75">
      <c r="A245" s="298"/>
      <c r="B245" s="298"/>
      <c r="C245" s="298"/>
      <c r="D245" s="121"/>
      <c r="E245" s="121"/>
    </row>
    <row r="246" spans="1:5" ht="12.75">
      <c r="A246" s="298"/>
      <c r="B246" s="298"/>
      <c r="C246" s="298"/>
      <c r="D246" s="121"/>
      <c r="E246" s="121"/>
    </row>
    <row r="247" spans="1:5" ht="12.75">
      <c r="A247" s="298"/>
      <c r="B247" s="298"/>
      <c r="C247" s="298"/>
      <c r="D247" s="121"/>
      <c r="E247" s="121"/>
    </row>
    <row r="248" spans="1:5" ht="12.75">
      <c r="A248" s="298"/>
      <c r="B248" s="298"/>
      <c r="C248" s="298"/>
      <c r="D248" s="121"/>
      <c r="E248" s="121"/>
    </row>
    <row r="249" spans="1:5" ht="12.75">
      <c r="A249" s="298"/>
      <c r="B249" s="298"/>
      <c r="C249" s="298"/>
      <c r="D249" s="121"/>
      <c r="E249" s="121"/>
    </row>
    <row r="250" spans="1:5" ht="12.75">
      <c r="A250" s="298"/>
      <c r="B250" s="298"/>
      <c r="C250" s="298"/>
      <c r="D250" s="121"/>
      <c r="E250" s="121"/>
    </row>
    <row r="251" spans="1:5" ht="12.75">
      <c r="A251" s="298"/>
      <c r="B251" s="298"/>
      <c r="C251" s="298"/>
      <c r="D251" s="121"/>
      <c r="E251" s="121"/>
    </row>
    <row r="252" spans="1:5" ht="12.75">
      <c r="A252" s="298"/>
      <c r="B252" s="298"/>
      <c r="C252" s="298"/>
      <c r="D252" s="121"/>
      <c r="E252" s="121"/>
    </row>
    <row r="253" spans="1:5" ht="12.75">
      <c r="A253" s="298"/>
      <c r="B253" s="298"/>
      <c r="C253" s="298"/>
      <c r="D253" s="121"/>
      <c r="E253" s="121"/>
    </row>
    <row r="254" spans="1:5" ht="12.75">
      <c r="A254" s="298"/>
      <c r="B254" s="298"/>
      <c r="C254" s="298"/>
      <c r="D254" s="121"/>
      <c r="E254" s="121"/>
    </row>
    <row r="255" spans="1:5" ht="12.75">
      <c r="A255" s="298"/>
      <c r="B255" s="298"/>
      <c r="C255" s="298"/>
      <c r="D255" s="121"/>
      <c r="E255" s="121"/>
    </row>
    <row r="256" spans="1:5" ht="12.75">
      <c r="A256" s="298"/>
      <c r="B256" s="298"/>
      <c r="C256" s="298"/>
      <c r="D256" s="121"/>
      <c r="E256" s="121"/>
    </row>
    <row r="257" spans="1:5" ht="12.75">
      <c r="A257" s="298"/>
      <c r="B257" s="298"/>
      <c r="C257" s="298"/>
      <c r="D257" s="121"/>
      <c r="E257" s="121"/>
    </row>
    <row r="258" spans="1:5" ht="12.75">
      <c r="A258" s="298"/>
      <c r="B258" s="298"/>
      <c r="C258" s="298"/>
      <c r="D258" s="121"/>
      <c r="E258" s="121"/>
    </row>
    <row r="259" spans="1:5" ht="12.75">
      <c r="A259" s="298"/>
      <c r="B259" s="298"/>
      <c r="C259" s="298"/>
      <c r="D259" s="121"/>
      <c r="E259" s="121"/>
    </row>
    <row r="260" spans="1:5" ht="12.75">
      <c r="A260" s="298"/>
      <c r="B260" s="298"/>
      <c r="C260" s="298"/>
      <c r="D260" s="121"/>
      <c r="E260" s="121"/>
    </row>
    <row r="261" spans="1:5" ht="12.75">
      <c r="A261" s="298"/>
      <c r="B261" s="298"/>
      <c r="C261" s="298"/>
      <c r="D261" s="121"/>
      <c r="E261" s="121"/>
    </row>
    <row r="262" spans="1:5" ht="12.75">
      <c r="A262" s="298"/>
      <c r="B262" s="298"/>
      <c r="C262" s="298"/>
      <c r="D262" s="121"/>
      <c r="E262" s="121"/>
    </row>
    <row r="263" spans="1:5" ht="12.75">
      <c r="A263" s="298"/>
      <c r="B263" s="298"/>
      <c r="C263" s="298"/>
      <c r="D263" s="121"/>
      <c r="E263" s="121"/>
    </row>
    <row r="264" spans="1:5" ht="12.75">
      <c r="A264" s="298"/>
      <c r="B264" s="298"/>
      <c r="C264" s="298"/>
      <c r="D264" s="121"/>
      <c r="E264" s="121"/>
    </row>
    <row r="265" spans="1:5" ht="12.75">
      <c r="A265" s="298"/>
      <c r="B265" s="298"/>
      <c r="C265" s="298"/>
      <c r="D265" s="121"/>
      <c r="E265" s="121"/>
    </row>
    <row r="266" spans="1:5" ht="12.75">
      <c r="A266" s="298"/>
      <c r="B266" s="298"/>
      <c r="C266" s="298"/>
      <c r="D266" s="121"/>
      <c r="E266" s="121"/>
    </row>
    <row r="267" spans="1:5" ht="12.75">
      <c r="A267" s="298"/>
      <c r="B267" s="298"/>
      <c r="C267" s="298"/>
      <c r="D267" s="121"/>
      <c r="E267" s="121"/>
    </row>
    <row r="268" spans="1:5" ht="12.75">
      <c r="A268" s="298"/>
      <c r="B268" s="298"/>
      <c r="C268" s="298"/>
      <c r="D268" s="121"/>
      <c r="E268" s="121"/>
    </row>
    <row r="269" spans="1:5" ht="12.75">
      <c r="A269" s="298"/>
      <c r="B269" s="298"/>
      <c r="C269" s="298"/>
      <c r="D269" s="121"/>
      <c r="E269" s="121"/>
    </row>
    <row r="270" spans="1:5" ht="12.75">
      <c r="A270" s="298"/>
      <c r="B270" s="298"/>
      <c r="C270" s="298"/>
      <c r="D270" s="121"/>
      <c r="E270" s="121"/>
    </row>
    <row r="271" spans="1:5" ht="12.75">
      <c r="A271" s="298"/>
      <c r="B271" s="298"/>
      <c r="C271" s="298"/>
      <c r="D271" s="121"/>
      <c r="E271" s="121"/>
    </row>
    <row r="272" spans="1:5" ht="12.75">
      <c r="A272" s="298"/>
      <c r="B272" s="298"/>
      <c r="C272" s="298"/>
      <c r="D272" s="121"/>
      <c r="E272" s="121"/>
    </row>
    <row r="273" spans="1:5" ht="12.75">
      <c r="A273" s="298"/>
      <c r="B273" s="298"/>
      <c r="C273" s="298"/>
      <c r="D273" s="121"/>
      <c r="E273" s="121"/>
    </row>
    <row r="274" spans="1:5" ht="12.75">
      <c r="A274" s="298"/>
      <c r="B274" s="298"/>
      <c r="C274" s="298"/>
      <c r="D274" s="121"/>
      <c r="E274" s="121"/>
    </row>
    <row r="275" spans="1:5" ht="12.75">
      <c r="A275" s="298"/>
      <c r="B275" s="298"/>
      <c r="C275" s="298"/>
      <c r="D275" s="121"/>
      <c r="E275" s="121"/>
    </row>
    <row r="276" spans="1:5" ht="12.75">
      <c r="A276" s="298"/>
      <c r="B276" s="298"/>
      <c r="C276" s="298"/>
      <c r="D276" s="121"/>
      <c r="E276" s="121"/>
    </row>
    <row r="277" spans="1:5" ht="12.75">
      <c r="A277" s="298"/>
      <c r="B277" s="298"/>
      <c r="C277" s="298"/>
      <c r="D277" s="121"/>
      <c r="E277" s="121"/>
    </row>
    <row r="278" spans="1:5" ht="12.75">
      <c r="A278" s="298"/>
      <c r="B278" s="298"/>
      <c r="C278" s="298"/>
      <c r="D278" s="121"/>
      <c r="E278" s="121"/>
    </row>
    <row r="279" spans="1:5" ht="12.75">
      <c r="A279" s="298"/>
      <c r="B279" s="298"/>
      <c r="C279" s="298"/>
      <c r="D279" s="121"/>
      <c r="E279" s="121"/>
    </row>
    <row r="280" spans="1:5" ht="12.75">
      <c r="A280" s="298"/>
      <c r="B280" s="298"/>
      <c r="C280" s="298"/>
      <c r="D280" s="121"/>
      <c r="E280" s="121"/>
    </row>
    <row r="281" spans="1:5" ht="12.75">
      <c r="A281" s="298"/>
      <c r="B281" s="298"/>
      <c r="C281" s="298"/>
      <c r="D281" s="121"/>
      <c r="E281" s="121"/>
    </row>
    <row r="282" spans="1:5" ht="12.75">
      <c r="A282" s="298"/>
      <c r="B282" s="298"/>
      <c r="C282" s="298"/>
      <c r="D282" s="121"/>
      <c r="E282" s="121"/>
    </row>
    <row r="283" spans="1:5" ht="12.75">
      <c r="A283" s="298"/>
      <c r="B283" s="298"/>
      <c r="C283" s="298"/>
      <c r="D283" s="121"/>
      <c r="E283" s="121"/>
    </row>
    <row r="284" spans="1:5" ht="12.75">
      <c r="A284" s="298"/>
      <c r="B284" s="298"/>
      <c r="C284" s="298"/>
      <c r="D284" s="121"/>
      <c r="E284" s="121"/>
    </row>
    <row r="285" spans="1:5" ht="12.75">
      <c r="A285" s="298"/>
      <c r="B285" s="298"/>
      <c r="C285" s="298"/>
      <c r="D285" s="121"/>
      <c r="E285" s="121"/>
    </row>
    <row r="286" spans="1:5" ht="12.75">
      <c r="A286" s="298"/>
      <c r="B286" s="298"/>
      <c r="C286" s="298"/>
      <c r="D286" s="121"/>
      <c r="E286" s="121"/>
    </row>
    <row r="287" spans="1:5" ht="12.75">
      <c r="A287" s="298"/>
      <c r="B287" s="298"/>
      <c r="C287" s="298"/>
      <c r="D287" s="121"/>
      <c r="E287" s="121"/>
    </row>
    <row r="288" spans="1:5" ht="12.75">
      <c r="A288" s="298"/>
      <c r="B288" s="298"/>
      <c r="C288" s="298"/>
      <c r="D288" s="121"/>
      <c r="E288" s="121"/>
    </row>
    <row r="289" spans="1:5" ht="12.75">
      <c r="A289" s="298"/>
      <c r="B289" s="298"/>
      <c r="C289" s="298"/>
      <c r="D289" s="121"/>
      <c r="E289" s="121"/>
    </row>
    <row r="290" spans="1:5" ht="12.75">
      <c r="A290" s="298"/>
      <c r="B290" s="298"/>
      <c r="C290" s="298"/>
      <c r="D290" s="121"/>
      <c r="E290" s="121"/>
    </row>
    <row r="291" spans="1:5" ht="12.75">
      <c r="A291" s="298"/>
      <c r="B291" s="298"/>
      <c r="C291" s="298"/>
      <c r="D291" s="121"/>
      <c r="E291" s="121"/>
    </row>
    <row r="292" spans="1:5" ht="12.75">
      <c r="A292" s="298"/>
      <c r="B292" s="298"/>
      <c r="C292" s="298"/>
      <c r="D292" s="121"/>
      <c r="E292" s="121"/>
    </row>
    <row r="293" spans="1:5" ht="12.75">
      <c r="A293" s="298"/>
      <c r="B293" s="298"/>
      <c r="C293" s="298"/>
      <c r="D293" s="121"/>
      <c r="E293" s="121"/>
    </row>
    <row r="294" spans="1:5" ht="12.75">
      <c r="A294" s="298"/>
      <c r="B294" s="298"/>
      <c r="C294" s="298"/>
      <c r="D294" s="121"/>
      <c r="E294" s="121"/>
    </row>
    <row r="295" spans="1:5" ht="12.75">
      <c r="A295" s="298"/>
      <c r="B295" s="298"/>
      <c r="C295" s="298"/>
      <c r="D295" s="121"/>
      <c r="E295" s="121"/>
    </row>
    <row r="296" spans="1:5" ht="12.75">
      <c r="A296" s="298"/>
      <c r="B296" s="298"/>
      <c r="C296" s="298"/>
      <c r="D296" s="121"/>
      <c r="E296" s="121"/>
    </row>
    <row r="297" spans="1:5" ht="12.75">
      <c r="A297" s="298"/>
      <c r="B297" s="298"/>
      <c r="C297" s="298"/>
      <c r="D297" s="121"/>
      <c r="E297" s="121"/>
    </row>
    <row r="298" spans="1:5" ht="12.75">
      <c r="A298" s="298"/>
      <c r="B298" s="298"/>
      <c r="C298" s="298"/>
      <c r="D298" s="121"/>
      <c r="E298" s="121"/>
    </row>
    <row r="299" spans="1:5" ht="12.75">
      <c r="A299" s="298"/>
      <c r="B299" s="298"/>
      <c r="C299" s="298"/>
      <c r="D299" s="121"/>
      <c r="E299" s="121"/>
    </row>
    <row r="300" spans="1:5" ht="12.75">
      <c r="A300" s="298"/>
      <c r="B300" s="298"/>
      <c r="C300" s="298"/>
      <c r="D300" s="121"/>
      <c r="E300" s="121"/>
    </row>
    <row r="301" spans="1:5" ht="12.75">
      <c r="A301" s="298"/>
      <c r="B301" s="298"/>
      <c r="C301" s="298"/>
      <c r="D301" s="121"/>
      <c r="E301" s="121"/>
    </row>
    <row r="302" spans="1:5" ht="12.75">
      <c r="A302" s="298"/>
      <c r="B302" s="298"/>
      <c r="C302" s="298"/>
      <c r="D302" s="121"/>
      <c r="E302" s="121"/>
    </row>
    <row r="303" spans="1:5" ht="12.75">
      <c r="A303" s="298"/>
      <c r="B303" s="298"/>
      <c r="C303" s="298"/>
      <c r="D303" s="121"/>
      <c r="E303" s="121"/>
    </row>
    <row r="304" spans="1:5" ht="12.75">
      <c r="A304" s="298"/>
      <c r="B304" s="298"/>
      <c r="C304" s="298"/>
      <c r="D304" s="121"/>
      <c r="E304" s="121"/>
    </row>
    <row r="305" spans="1:5" ht="12.75">
      <c r="A305" s="298"/>
      <c r="B305" s="298"/>
      <c r="C305" s="298"/>
      <c r="D305" s="121"/>
      <c r="E305" s="121"/>
    </row>
    <row r="306" spans="1:5" ht="12.75">
      <c r="A306" s="298"/>
      <c r="B306" s="298"/>
      <c r="C306" s="298"/>
      <c r="D306" s="121"/>
      <c r="E306" s="121"/>
    </row>
    <row r="307" spans="1:5" ht="12.75">
      <c r="A307" s="298"/>
      <c r="B307" s="298"/>
      <c r="C307" s="298"/>
      <c r="D307" s="121"/>
      <c r="E307" s="121"/>
    </row>
    <row r="308" spans="1:5" ht="12.75">
      <c r="A308" s="298"/>
      <c r="B308" s="298"/>
      <c r="C308" s="298"/>
      <c r="D308" s="121"/>
      <c r="E308" s="121"/>
    </row>
    <row r="309" spans="1:5" ht="12.75">
      <c r="A309" s="298"/>
      <c r="B309" s="298"/>
      <c r="C309" s="298"/>
      <c r="D309" s="121"/>
      <c r="E309" s="121"/>
    </row>
    <row r="310" spans="1:5" ht="12.75">
      <c r="A310" s="298"/>
      <c r="B310" s="298"/>
      <c r="C310" s="298"/>
      <c r="D310" s="121"/>
      <c r="E310" s="121"/>
    </row>
    <row r="311" spans="1:5" ht="12.75">
      <c r="A311" s="298"/>
      <c r="B311" s="298"/>
      <c r="C311" s="298"/>
      <c r="D311" s="121"/>
      <c r="E311" s="121"/>
    </row>
    <row r="312" spans="1:5" ht="12.75">
      <c r="A312" s="298"/>
      <c r="B312" s="298"/>
      <c r="C312" s="298"/>
      <c r="D312" s="121"/>
      <c r="E312" s="121"/>
    </row>
    <row r="313" spans="1:5" ht="12.75">
      <c r="A313" s="298"/>
      <c r="B313" s="298"/>
      <c r="C313" s="298"/>
      <c r="D313" s="121"/>
      <c r="E313" s="121"/>
    </row>
    <row r="314" spans="1:5" ht="12.75">
      <c r="A314" s="298"/>
      <c r="B314" s="298"/>
      <c r="C314" s="298"/>
      <c r="D314" s="121"/>
      <c r="E314" s="121"/>
    </row>
    <row r="315" spans="1:5" ht="12.75">
      <c r="A315" s="298"/>
      <c r="B315" s="298"/>
      <c r="C315" s="298"/>
      <c r="D315" s="121"/>
      <c r="E315" s="121"/>
    </row>
    <row r="316" spans="1:5" ht="12.75">
      <c r="A316" s="298"/>
      <c r="B316" s="298"/>
      <c r="C316" s="298"/>
      <c r="D316" s="121"/>
      <c r="E316" s="121"/>
    </row>
    <row r="317" spans="1:5" ht="12.75">
      <c r="A317" s="298"/>
      <c r="B317" s="298"/>
      <c r="C317" s="298"/>
      <c r="D317" s="121"/>
      <c r="E317" s="121"/>
    </row>
    <row r="318" spans="1:5" ht="12.75">
      <c r="A318" s="298"/>
      <c r="B318" s="298"/>
      <c r="C318" s="298"/>
      <c r="D318" s="121"/>
      <c r="E318" s="121"/>
    </row>
    <row r="319" spans="1:5" ht="12.75">
      <c r="A319" s="298"/>
      <c r="B319" s="298"/>
      <c r="C319" s="298"/>
      <c r="D319" s="121"/>
      <c r="E319" s="121"/>
    </row>
    <row r="320" spans="1:5" ht="12.75">
      <c r="A320" s="298"/>
      <c r="B320" s="298"/>
      <c r="C320" s="298"/>
      <c r="D320" s="121"/>
      <c r="E320" s="121"/>
    </row>
    <row r="321" spans="1:5" ht="12.75">
      <c r="A321" s="298"/>
      <c r="B321" s="298"/>
      <c r="C321" s="298"/>
      <c r="D321" s="121"/>
      <c r="E321" s="121"/>
    </row>
    <row r="322" spans="1:5" ht="12.75">
      <c r="A322" s="298"/>
      <c r="B322" s="298"/>
      <c r="C322" s="298"/>
      <c r="D322" s="121"/>
      <c r="E322" s="121"/>
    </row>
    <row r="323" spans="1:5" ht="12.75">
      <c r="A323" s="298"/>
      <c r="B323" s="298"/>
      <c r="C323" s="298"/>
      <c r="D323" s="121"/>
      <c r="E323" s="121"/>
    </row>
    <row r="324" spans="1:5" ht="12.75">
      <c r="A324" s="298"/>
      <c r="B324" s="298"/>
      <c r="C324" s="298"/>
      <c r="D324" s="121"/>
      <c r="E324" s="121"/>
    </row>
    <row r="325" spans="1:5" ht="12.75">
      <c r="A325" s="298"/>
      <c r="B325" s="298"/>
      <c r="C325" s="298"/>
      <c r="D325" s="121"/>
      <c r="E325" s="121"/>
    </row>
    <row r="326" spans="1:5" ht="12.75">
      <c r="A326" s="298"/>
      <c r="B326" s="298"/>
      <c r="C326" s="298"/>
      <c r="D326" s="121"/>
      <c r="E326" s="121"/>
    </row>
    <row r="327" spans="1:5" ht="12.75">
      <c r="A327" s="298"/>
      <c r="B327" s="298"/>
      <c r="C327" s="298"/>
      <c r="D327" s="121"/>
      <c r="E327" s="121"/>
    </row>
    <row r="328" spans="1:5" ht="12.75">
      <c r="A328" s="298"/>
      <c r="B328" s="298"/>
      <c r="C328" s="298"/>
      <c r="D328" s="121"/>
      <c r="E328" s="121"/>
    </row>
    <row r="329" spans="1:5" ht="12.75">
      <c r="A329" s="298"/>
      <c r="B329" s="298"/>
      <c r="C329" s="298"/>
      <c r="D329" s="121"/>
      <c r="E329" s="121"/>
    </row>
    <row r="330" spans="1:5" ht="12.75">
      <c r="A330" s="298"/>
      <c r="B330" s="298"/>
      <c r="C330" s="298"/>
      <c r="D330" s="121"/>
      <c r="E330" s="121"/>
    </row>
    <row r="331" spans="1:5" ht="12.75">
      <c r="A331" s="298"/>
      <c r="B331" s="298"/>
      <c r="C331" s="298"/>
      <c r="D331" s="121"/>
      <c r="E331" s="121"/>
    </row>
    <row r="332" spans="1:5" ht="12.75">
      <c r="A332" s="298"/>
      <c r="B332" s="298"/>
      <c r="C332" s="298"/>
      <c r="D332" s="121"/>
      <c r="E332" s="121"/>
    </row>
    <row r="333" spans="1:5" ht="12.75">
      <c r="A333" s="298"/>
      <c r="B333" s="298"/>
      <c r="C333" s="298"/>
      <c r="D333" s="121"/>
      <c r="E333" s="121"/>
    </row>
    <row r="334" spans="1:5" ht="12.75">
      <c r="A334" s="298"/>
      <c r="B334" s="298"/>
      <c r="C334" s="298"/>
      <c r="D334" s="121"/>
      <c r="E334" s="121"/>
    </row>
    <row r="335" spans="1:5" ht="12.75">
      <c r="A335" s="298"/>
      <c r="B335" s="298"/>
      <c r="C335" s="298"/>
      <c r="D335" s="121"/>
      <c r="E335" s="121"/>
    </row>
    <row r="336" spans="1:5" ht="12.75">
      <c r="A336" s="298"/>
      <c r="B336" s="298"/>
      <c r="C336" s="298"/>
      <c r="D336" s="121"/>
      <c r="E336" s="121"/>
    </row>
    <row r="337" spans="1:5" ht="12.75">
      <c r="A337" s="298"/>
      <c r="B337" s="298"/>
      <c r="C337" s="298"/>
      <c r="D337" s="121"/>
      <c r="E337" s="121"/>
    </row>
    <row r="338" spans="1:5" ht="12.75">
      <c r="A338" s="298"/>
      <c r="B338" s="298"/>
      <c r="C338" s="298"/>
      <c r="D338" s="121"/>
      <c r="E338" s="121"/>
    </row>
    <row r="339" spans="1:5" ht="12.75">
      <c r="A339" s="298"/>
      <c r="B339" s="298"/>
      <c r="C339" s="298"/>
      <c r="D339" s="121"/>
      <c r="E339" s="121"/>
    </row>
    <row r="340" spans="1:5" ht="12.75">
      <c r="A340" s="298"/>
      <c r="B340" s="298"/>
      <c r="C340" s="298"/>
      <c r="D340" s="121"/>
      <c r="E340" s="121"/>
    </row>
    <row r="341" spans="1:5" ht="12.75">
      <c r="A341" s="298"/>
      <c r="B341" s="298"/>
      <c r="C341" s="298"/>
      <c r="D341" s="121"/>
      <c r="E341" s="121"/>
    </row>
    <row r="342" spans="1:5" ht="12.75">
      <c r="A342" s="298"/>
      <c r="B342" s="298"/>
      <c r="C342" s="298"/>
      <c r="D342" s="121"/>
      <c r="E342" s="121"/>
    </row>
    <row r="343" spans="1:5" ht="12.75">
      <c r="A343" s="298"/>
      <c r="B343" s="298"/>
      <c r="C343" s="298"/>
      <c r="D343" s="121"/>
      <c r="E343" s="121"/>
    </row>
    <row r="344" spans="1:5" ht="12.75">
      <c r="A344" s="298"/>
      <c r="B344" s="298"/>
      <c r="C344" s="298"/>
      <c r="D344" s="121"/>
      <c r="E344" s="121"/>
    </row>
    <row r="345" spans="1:5" ht="12.75">
      <c r="A345" s="298"/>
      <c r="B345" s="298"/>
      <c r="C345" s="298"/>
      <c r="D345" s="121"/>
      <c r="E345" s="121"/>
    </row>
    <row r="346" spans="1:5" ht="12.75">
      <c r="A346" s="298"/>
      <c r="B346" s="298"/>
      <c r="C346" s="298"/>
      <c r="D346" s="121"/>
      <c r="E346" s="121"/>
    </row>
    <row r="347" spans="1:5" ht="12.75">
      <c r="A347" s="298"/>
      <c r="B347" s="298"/>
      <c r="C347" s="298"/>
      <c r="D347" s="121"/>
      <c r="E347" s="121"/>
    </row>
    <row r="348" spans="1:5" ht="12.75">
      <c r="A348" s="298"/>
      <c r="B348" s="298"/>
      <c r="C348" s="298"/>
      <c r="D348" s="121"/>
      <c r="E348" s="121"/>
    </row>
    <row r="349" spans="1:5" ht="12.75">
      <c r="A349" s="298"/>
      <c r="B349" s="298"/>
      <c r="C349" s="298"/>
      <c r="D349" s="121"/>
      <c r="E349" s="121"/>
    </row>
    <row r="350" spans="1:5" ht="12.75">
      <c r="A350" s="298"/>
      <c r="B350" s="298"/>
      <c r="C350" s="298"/>
      <c r="D350" s="121"/>
      <c r="E350" s="121"/>
    </row>
    <row r="351" spans="1:5" ht="12.75">
      <c r="A351" s="298"/>
      <c r="B351" s="298"/>
      <c r="C351" s="298"/>
      <c r="D351" s="121"/>
      <c r="E351" s="121"/>
    </row>
    <row r="352" spans="1:5" ht="12.75">
      <c r="A352" s="298"/>
      <c r="B352" s="298"/>
      <c r="C352" s="298"/>
      <c r="D352" s="121"/>
      <c r="E352" s="121"/>
    </row>
    <row r="353" spans="1:5" ht="12.75">
      <c r="A353" s="298"/>
      <c r="B353" s="298"/>
      <c r="C353" s="298"/>
      <c r="D353" s="121"/>
      <c r="E353" s="121"/>
    </row>
    <row r="354" spans="1:5" ht="12.75">
      <c r="A354" s="298"/>
      <c r="B354" s="298"/>
      <c r="C354" s="298"/>
      <c r="D354" s="121"/>
      <c r="E354" s="121"/>
    </row>
    <row r="355" spans="1:5" ht="12.75">
      <c r="A355" s="298"/>
      <c r="B355" s="298"/>
      <c r="C355" s="298"/>
      <c r="D355" s="121"/>
      <c r="E355" s="121"/>
    </row>
    <row r="356" spans="1:5" ht="12.75">
      <c r="A356" s="298"/>
      <c r="B356" s="298"/>
      <c r="C356" s="298"/>
      <c r="D356" s="121"/>
      <c r="E356" s="121"/>
    </row>
    <row r="357" spans="1:5" ht="12.75">
      <c r="A357" s="298"/>
      <c r="B357" s="298"/>
      <c r="C357" s="298"/>
      <c r="D357" s="121"/>
      <c r="E357" s="121"/>
    </row>
    <row r="358" spans="1:5" ht="12.75">
      <c r="A358" s="298"/>
      <c r="B358" s="298"/>
      <c r="C358" s="298"/>
      <c r="D358" s="121"/>
      <c r="E358" s="121"/>
    </row>
    <row r="359" spans="1:5" ht="12.75">
      <c r="A359" s="298"/>
      <c r="B359" s="298"/>
      <c r="C359" s="298"/>
      <c r="D359" s="121"/>
      <c r="E359" s="121"/>
    </row>
    <row r="360" spans="1:5" ht="12.75">
      <c r="A360" s="298"/>
      <c r="B360" s="298"/>
      <c r="C360" s="298"/>
      <c r="D360" s="121"/>
      <c r="E360" s="121"/>
    </row>
    <row r="361" spans="1:5" ht="12.75">
      <c r="A361" s="298"/>
      <c r="B361" s="298"/>
      <c r="C361" s="298"/>
      <c r="D361" s="121"/>
      <c r="E361" s="121"/>
    </row>
    <row r="362" spans="1:5" ht="12.75">
      <c r="A362" s="298"/>
      <c r="B362" s="298"/>
      <c r="C362" s="298"/>
      <c r="D362" s="121"/>
      <c r="E362" s="121"/>
    </row>
    <row r="363" spans="1:5" ht="12.75">
      <c r="A363" s="298"/>
      <c r="B363" s="298"/>
      <c r="C363" s="298"/>
      <c r="D363" s="121"/>
      <c r="E363" s="121"/>
    </row>
    <row r="364" spans="1:5" ht="12.75">
      <c r="A364" s="298"/>
      <c r="B364" s="298"/>
      <c r="C364" s="298"/>
      <c r="D364" s="121"/>
      <c r="E364" s="121"/>
    </row>
    <row r="365" spans="1:5" ht="12.75">
      <c r="A365" s="298"/>
      <c r="B365" s="298"/>
      <c r="C365" s="298"/>
      <c r="D365" s="121"/>
      <c r="E365" s="121"/>
    </row>
    <row r="366" spans="1:5" ht="12.75">
      <c r="A366" s="298"/>
      <c r="B366" s="298"/>
      <c r="C366" s="298"/>
      <c r="D366" s="121"/>
      <c r="E366" s="121"/>
    </row>
    <row r="367" spans="1:5" ht="12.75">
      <c r="A367" s="298"/>
      <c r="B367" s="298"/>
      <c r="C367" s="298"/>
      <c r="D367" s="121"/>
      <c r="E367" s="121"/>
    </row>
    <row r="368" spans="1:5" ht="12.75">
      <c r="A368" s="298"/>
      <c r="B368" s="298"/>
      <c r="C368" s="298"/>
      <c r="D368" s="121"/>
      <c r="E368" s="121"/>
    </row>
    <row r="369" spans="1:5" ht="12.75">
      <c r="A369" s="298"/>
      <c r="B369" s="298"/>
      <c r="C369" s="298"/>
      <c r="D369" s="121"/>
      <c r="E369" s="121"/>
    </row>
    <row r="370" spans="1:5" ht="12.75">
      <c r="A370" s="298"/>
      <c r="B370" s="298"/>
      <c r="C370" s="298"/>
      <c r="D370" s="121"/>
      <c r="E370" s="121"/>
    </row>
    <row r="371" spans="1:5" ht="12.75">
      <c r="A371" s="298"/>
      <c r="B371" s="298"/>
      <c r="C371" s="298"/>
      <c r="D371" s="121"/>
      <c r="E371" s="121"/>
    </row>
    <row r="372" spans="1:5" ht="12.75">
      <c r="A372" s="298"/>
      <c r="B372" s="298"/>
      <c r="C372" s="298"/>
      <c r="D372" s="121"/>
      <c r="E372" s="121"/>
    </row>
    <row r="373" spans="1:5" ht="12.75">
      <c r="A373" s="298"/>
      <c r="B373" s="298"/>
      <c r="C373" s="298"/>
      <c r="D373" s="121"/>
      <c r="E373" s="121"/>
    </row>
    <row r="374" spans="1:5" ht="12.75">
      <c r="A374" s="298"/>
      <c r="B374" s="298"/>
      <c r="C374" s="298"/>
      <c r="D374" s="121"/>
      <c r="E374" s="121"/>
    </row>
    <row r="375" spans="1:5" ht="12.75">
      <c r="A375" s="298"/>
      <c r="B375" s="298"/>
      <c r="C375" s="298"/>
      <c r="D375" s="121"/>
      <c r="E375" s="121"/>
    </row>
    <row r="376" spans="1:5" ht="12.75">
      <c r="A376" s="298"/>
      <c r="B376" s="298"/>
      <c r="C376" s="298"/>
      <c r="D376" s="121"/>
      <c r="E376" s="121"/>
    </row>
    <row r="377" spans="1:5" ht="12.75">
      <c r="A377" s="298"/>
      <c r="B377" s="298"/>
      <c r="C377" s="298"/>
      <c r="D377" s="121"/>
      <c r="E377" s="121"/>
    </row>
    <row r="378" spans="1:5" ht="12.75">
      <c r="A378" s="298"/>
      <c r="B378" s="298"/>
      <c r="C378" s="298"/>
      <c r="D378" s="121"/>
      <c r="E378" s="121"/>
    </row>
    <row r="379" spans="1:5" ht="12.75">
      <c r="A379" s="298"/>
      <c r="B379" s="298"/>
      <c r="C379" s="298"/>
      <c r="D379" s="121"/>
      <c r="E379" s="121"/>
    </row>
    <row r="380" spans="1:5" ht="12.75">
      <c r="A380" s="298"/>
      <c r="B380" s="298"/>
      <c r="C380" s="298"/>
      <c r="D380" s="121"/>
      <c r="E380" s="121"/>
    </row>
    <row r="381" spans="1:5" ht="12.75">
      <c r="A381" s="298"/>
      <c r="B381" s="298"/>
      <c r="C381" s="298"/>
      <c r="D381" s="121"/>
      <c r="E381" s="121"/>
    </row>
    <row r="382" spans="1:5" ht="12.75">
      <c r="A382" s="298"/>
      <c r="B382" s="298"/>
      <c r="C382" s="298"/>
      <c r="D382" s="121"/>
      <c r="E382" s="121"/>
    </row>
    <row r="383" spans="1:5" ht="12.75">
      <c r="A383" s="298"/>
      <c r="B383" s="298"/>
      <c r="C383" s="298"/>
      <c r="D383" s="121"/>
      <c r="E383" s="121"/>
    </row>
    <row r="384" spans="1:5" ht="12.75">
      <c r="A384" s="298"/>
      <c r="B384" s="298"/>
      <c r="C384" s="298"/>
      <c r="D384" s="121"/>
      <c r="E384" s="121"/>
    </row>
    <row r="385" spans="1:5" ht="12.75">
      <c r="A385" s="298"/>
      <c r="B385" s="298"/>
      <c r="C385" s="298"/>
      <c r="D385" s="121"/>
      <c r="E385" s="121"/>
    </row>
    <row r="386" spans="1:5" ht="12.75">
      <c r="A386" s="298"/>
      <c r="B386" s="298"/>
      <c r="C386" s="298"/>
      <c r="D386" s="121"/>
      <c r="E386" s="121"/>
    </row>
    <row r="387" spans="1:5" ht="12.75">
      <c r="A387" s="298"/>
      <c r="B387" s="298"/>
      <c r="C387" s="298"/>
      <c r="D387" s="121"/>
      <c r="E387" s="121"/>
    </row>
    <row r="388" spans="1:5" ht="12.75">
      <c r="A388" s="298"/>
      <c r="B388" s="298"/>
      <c r="C388" s="298"/>
      <c r="D388" s="121"/>
      <c r="E388" s="121"/>
    </row>
    <row r="389" spans="1:5" ht="12.75">
      <c r="A389" s="298"/>
      <c r="B389" s="298"/>
      <c r="C389" s="298"/>
      <c r="D389" s="121"/>
      <c r="E389" s="121"/>
    </row>
    <row r="390" spans="1:5" ht="12.75">
      <c r="A390" s="298"/>
      <c r="B390" s="298"/>
      <c r="C390" s="298"/>
      <c r="D390" s="121"/>
      <c r="E390" s="121"/>
    </row>
    <row r="391" spans="1:5" ht="12.75">
      <c r="A391" s="298"/>
      <c r="B391" s="298"/>
      <c r="C391" s="298"/>
      <c r="D391" s="121"/>
      <c r="E391" s="121"/>
    </row>
    <row r="392" spans="1:5" ht="12.75">
      <c r="A392" s="298"/>
      <c r="B392" s="298"/>
      <c r="C392" s="298"/>
      <c r="D392" s="121"/>
      <c r="E392" s="121"/>
    </row>
    <row r="393" spans="1:5" ht="12.75">
      <c r="A393" s="298"/>
      <c r="B393" s="298"/>
      <c r="C393" s="298"/>
      <c r="D393" s="121"/>
      <c r="E393" s="121"/>
    </row>
    <row r="394" spans="1:5" ht="12.75">
      <c r="A394" s="298"/>
      <c r="B394" s="298"/>
      <c r="C394" s="298"/>
      <c r="D394" s="121"/>
      <c r="E394" s="121"/>
    </row>
    <row r="395" spans="1:5" ht="12.75">
      <c r="A395" s="298"/>
      <c r="B395" s="298"/>
      <c r="C395" s="298"/>
      <c r="D395" s="121"/>
      <c r="E395" s="121"/>
    </row>
    <row r="396" spans="1:5" ht="12.75">
      <c r="A396" s="298"/>
      <c r="B396" s="298"/>
      <c r="C396" s="298"/>
      <c r="D396" s="121"/>
      <c r="E396" s="121"/>
    </row>
    <row r="397" spans="1:5" ht="12.75">
      <c r="A397" s="298"/>
      <c r="B397" s="298"/>
      <c r="C397" s="298"/>
      <c r="D397" s="121"/>
      <c r="E397" s="121"/>
    </row>
    <row r="398" spans="1:5" ht="12.75">
      <c r="A398" s="298"/>
      <c r="B398" s="298"/>
      <c r="C398" s="298"/>
      <c r="D398" s="121"/>
      <c r="E398" s="121"/>
    </row>
    <row r="399" spans="1:5" ht="12.75">
      <c r="A399" s="298"/>
      <c r="B399" s="298"/>
      <c r="C399" s="298"/>
      <c r="D399" s="121"/>
      <c r="E399" s="121"/>
    </row>
    <row r="400" spans="1:5" ht="12.75">
      <c r="A400" s="298"/>
      <c r="B400" s="298"/>
      <c r="C400" s="298"/>
      <c r="D400" s="121"/>
      <c r="E400" s="121"/>
    </row>
    <row r="401" spans="1:5" ht="12.75">
      <c r="A401" s="298"/>
      <c r="B401" s="298"/>
      <c r="C401" s="298"/>
      <c r="D401" s="121"/>
      <c r="E401" s="121"/>
    </row>
    <row r="402" spans="1:5" ht="12.75">
      <c r="A402" s="298"/>
      <c r="B402" s="298"/>
      <c r="C402" s="298"/>
      <c r="D402" s="121"/>
      <c r="E402" s="121"/>
    </row>
    <row r="403" spans="1:5" ht="12.75">
      <c r="A403" s="298"/>
      <c r="B403" s="298"/>
      <c r="C403" s="298"/>
      <c r="D403" s="121"/>
      <c r="E403" s="121"/>
    </row>
    <row r="404" spans="1:5" ht="12.75">
      <c r="A404" s="298"/>
      <c r="B404" s="298"/>
      <c r="C404" s="298"/>
      <c r="D404" s="121"/>
      <c r="E404" s="121"/>
    </row>
    <row r="405" spans="1:5" ht="12.75">
      <c r="A405" s="298"/>
      <c r="B405" s="298"/>
      <c r="C405" s="298"/>
      <c r="D405" s="121"/>
      <c r="E405" s="121"/>
    </row>
    <row r="406" spans="1:5" ht="12.75">
      <c r="A406" s="298"/>
      <c r="B406" s="298"/>
      <c r="C406" s="298"/>
      <c r="D406" s="121"/>
      <c r="E406" s="121"/>
    </row>
    <row r="407" spans="1:5" ht="12.75">
      <c r="A407" s="298"/>
      <c r="B407" s="298"/>
      <c r="C407" s="298"/>
      <c r="D407" s="121"/>
      <c r="E407" s="121"/>
    </row>
    <row r="408" spans="1:5" ht="12.75">
      <c r="A408" s="298"/>
      <c r="B408" s="298"/>
      <c r="C408" s="298"/>
      <c r="D408" s="121"/>
      <c r="E408" s="121"/>
    </row>
    <row r="409" spans="1:5" ht="12.75">
      <c r="A409" s="298"/>
      <c r="B409" s="298"/>
      <c r="C409" s="298"/>
      <c r="D409" s="121"/>
      <c r="E409" s="121"/>
    </row>
    <row r="410" spans="1:5" ht="12.75">
      <c r="A410" s="298"/>
      <c r="B410" s="298"/>
      <c r="C410" s="298"/>
      <c r="D410" s="121"/>
      <c r="E410" s="121"/>
    </row>
    <row r="411" spans="1:5" ht="12.75">
      <c r="A411" s="298"/>
      <c r="B411" s="298"/>
      <c r="C411" s="298"/>
      <c r="D411" s="121"/>
      <c r="E411" s="121"/>
    </row>
    <row r="412" spans="1:5" ht="12.75">
      <c r="A412" s="298"/>
      <c r="B412" s="298"/>
      <c r="C412" s="298"/>
      <c r="D412" s="121"/>
      <c r="E412" s="121"/>
    </row>
    <row r="413" spans="1:5" ht="12.75">
      <c r="A413" s="298"/>
      <c r="B413" s="298"/>
      <c r="C413" s="298"/>
      <c r="D413" s="121"/>
      <c r="E413" s="121"/>
    </row>
    <row r="414" spans="1:5" ht="12.75">
      <c r="A414" s="298"/>
      <c r="B414" s="298"/>
      <c r="C414" s="298"/>
      <c r="D414" s="121"/>
      <c r="E414" s="121"/>
    </row>
    <row r="415" spans="1:5" ht="12.75">
      <c r="A415" s="298"/>
      <c r="B415" s="298"/>
      <c r="C415" s="298"/>
      <c r="D415" s="121"/>
      <c r="E415" s="121"/>
    </row>
    <row r="416" spans="1:5" ht="12.75">
      <c r="A416" s="298"/>
      <c r="B416" s="298"/>
      <c r="C416" s="298"/>
      <c r="D416" s="121"/>
      <c r="E416" s="121"/>
    </row>
    <row r="417" spans="1:5" ht="12.75">
      <c r="A417" s="298"/>
      <c r="B417" s="298"/>
      <c r="C417" s="298"/>
      <c r="D417" s="121"/>
      <c r="E417" s="121"/>
    </row>
    <row r="418" spans="1:5" ht="12.75">
      <c r="A418" s="298"/>
      <c r="B418" s="298"/>
      <c r="C418" s="298"/>
      <c r="D418" s="121"/>
      <c r="E418" s="121"/>
    </row>
    <row r="419" spans="1:5" ht="12.75">
      <c r="A419" s="298"/>
      <c r="B419" s="298"/>
      <c r="C419" s="298"/>
      <c r="D419" s="121"/>
      <c r="E419" s="121"/>
    </row>
    <row r="420" spans="1:5" ht="12.75">
      <c r="A420" s="298"/>
      <c r="B420" s="298"/>
      <c r="C420" s="298"/>
      <c r="D420" s="121"/>
      <c r="E420" s="121"/>
    </row>
    <row r="421" spans="1:5" ht="12.75">
      <c r="A421" s="298"/>
      <c r="B421" s="298"/>
      <c r="C421" s="298"/>
      <c r="D421" s="121"/>
      <c r="E421" s="121"/>
    </row>
    <row r="422" spans="1:5" ht="12.75">
      <c r="A422" s="298"/>
      <c r="B422" s="298"/>
      <c r="C422" s="298"/>
      <c r="D422" s="121"/>
      <c r="E422" s="121"/>
    </row>
    <row r="423" spans="1:5" ht="12.75">
      <c r="A423" s="298"/>
      <c r="B423" s="298"/>
      <c r="C423" s="298"/>
      <c r="D423" s="121"/>
      <c r="E423" s="121"/>
    </row>
    <row r="424" spans="1:5" ht="12.75">
      <c r="A424" s="298"/>
      <c r="B424" s="298"/>
      <c r="C424" s="298"/>
      <c r="D424" s="121"/>
      <c r="E424" s="121"/>
    </row>
    <row r="425" spans="1:5" ht="12.75">
      <c r="A425" s="298"/>
      <c r="B425" s="298"/>
      <c r="C425" s="298"/>
      <c r="D425" s="121"/>
      <c r="E425" s="121"/>
    </row>
    <row r="426" spans="1:5" ht="12.75">
      <c r="A426" s="298"/>
      <c r="B426" s="298"/>
      <c r="C426" s="298"/>
      <c r="D426" s="121"/>
      <c r="E426" s="121"/>
    </row>
    <row r="427" spans="1:5" ht="12.75">
      <c r="A427" s="298"/>
      <c r="B427" s="298"/>
      <c r="C427" s="298"/>
      <c r="D427" s="121"/>
      <c r="E427" s="121"/>
    </row>
    <row r="428" spans="1:5" ht="12.75">
      <c r="A428" s="298"/>
      <c r="B428" s="298"/>
      <c r="C428" s="298"/>
      <c r="D428" s="121"/>
      <c r="E428" s="121"/>
    </row>
    <row r="429" spans="1:5" ht="12.75">
      <c r="A429" s="298"/>
      <c r="B429" s="298"/>
      <c r="C429" s="298"/>
      <c r="D429" s="121"/>
      <c r="E429" s="121"/>
    </row>
    <row r="430" spans="1:5" ht="12.75">
      <c r="A430" s="298"/>
      <c r="B430" s="298"/>
      <c r="C430" s="298"/>
      <c r="D430" s="121"/>
      <c r="E430" s="121"/>
    </row>
    <row r="431" spans="1:5" ht="12.75">
      <c r="A431" s="298"/>
      <c r="B431" s="298"/>
      <c r="C431" s="298"/>
      <c r="D431" s="121"/>
      <c r="E431" s="121"/>
    </row>
    <row r="432" spans="1:5" ht="12.75">
      <c r="A432" s="298"/>
      <c r="B432" s="298"/>
      <c r="C432" s="298"/>
      <c r="D432" s="121"/>
      <c r="E432" s="121"/>
    </row>
    <row r="433" spans="1:5" ht="12.75">
      <c r="A433" s="298"/>
      <c r="B433" s="298"/>
      <c r="C433" s="298"/>
      <c r="D433" s="121"/>
      <c r="E433" s="121"/>
    </row>
    <row r="434" spans="1:5" ht="12.75">
      <c r="A434" s="298"/>
      <c r="B434" s="298"/>
      <c r="C434" s="298"/>
      <c r="D434" s="121"/>
      <c r="E434" s="121"/>
    </row>
    <row r="435" spans="1:5" ht="12.75">
      <c r="A435" s="298"/>
      <c r="B435" s="298"/>
      <c r="C435" s="298"/>
      <c r="D435" s="121"/>
      <c r="E435" s="121"/>
    </row>
    <row r="436" spans="1:5" ht="12.75">
      <c r="A436" s="298"/>
      <c r="B436" s="298"/>
      <c r="C436" s="298"/>
      <c r="D436" s="121"/>
      <c r="E436" s="121"/>
    </row>
    <row r="437" spans="1:5" ht="12.75">
      <c r="A437" s="298"/>
      <c r="B437" s="298"/>
      <c r="C437" s="298"/>
      <c r="D437" s="121"/>
      <c r="E437" s="121"/>
    </row>
    <row r="438" spans="1:5" ht="12.75">
      <c r="A438" s="298"/>
      <c r="B438" s="298"/>
      <c r="C438" s="298"/>
      <c r="D438" s="121"/>
      <c r="E438" s="121"/>
    </row>
    <row r="439" spans="1:5" ht="12.75">
      <c r="A439" s="298"/>
      <c r="B439" s="298"/>
      <c r="C439" s="298"/>
      <c r="D439" s="121"/>
      <c r="E439" s="121"/>
    </row>
    <row r="440" spans="1:5" ht="12.75">
      <c r="A440" s="298"/>
      <c r="B440" s="298"/>
      <c r="C440" s="298"/>
      <c r="D440" s="121"/>
      <c r="E440" s="121"/>
    </row>
    <row r="441" spans="1:5" ht="12.75">
      <c r="A441" s="298"/>
      <c r="B441" s="298"/>
      <c r="C441" s="298"/>
      <c r="D441" s="121"/>
      <c r="E441" s="121"/>
    </row>
    <row r="442" spans="1:5" ht="12.75">
      <c r="A442" s="298"/>
      <c r="B442" s="298"/>
      <c r="C442" s="298"/>
      <c r="D442" s="121"/>
      <c r="E442" s="121"/>
    </row>
    <row r="443" spans="1:5" ht="12.75">
      <c r="A443" s="298"/>
      <c r="B443" s="298"/>
      <c r="C443" s="298"/>
      <c r="D443" s="121"/>
      <c r="E443" s="121"/>
    </row>
    <row r="444" spans="1:5" ht="12.75">
      <c r="A444" s="298"/>
      <c r="B444" s="298"/>
      <c r="C444" s="298"/>
      <c r="D444" s="121"/>
      <c r="E444" s="121"/>
    </row>
    <row r="445" spans="1:5" ht="12.75">
      <c r="A445" s="298"/>
      <c r="B445" s="298"/>
      <c r="C445" s="298"/>
      <c r="D445" s="121"/>
      <c r="E445" s="121"/>
    </row>
    <row r="446" spans="1:5" ht="12.75">
      <c r="A446" s="298"/>
      <c r="B446" s="298"/>
      <c r="C446" s="298"/>
      <c r="D446" s="121"/>
      <c r="E446" s="121"/>
    </row>
    <row r="447" spans="1:5" ht="12.75">
      <c r="A447" s="298"/>
      <c r="B447" s="298"/>
      <c r="C447" s="298"/>
      <c r="D447" s="121"/>
      <c r="E447" s="121"/>
    </row>
    <row r="448" spans="1:5" ht="12.75">
      <c r="A448" s="298"/>
      <c r="B448" s="298"/>
      <c r="C448" s="298"/>
      <c r="D448" s="121"/>
      <c r="E448" s="121"/>
    </row>
    <row r="449" spans="1:5" ht="12.75">
      <c r="A449" s="298"/>
      <c r="B449" s="298"/>
      <c r="C449" s="298"/>
      <c r="D449" s="121"/>
      <c r="E449" s="121"/>
    </row>
    <row r="450" spans="1:5" ht="12.75">
      <c r="A450" s="298"/>
      <c r="B450" s="298"/>
      <c r="C450" s="298"/>
      <c r="D450" s="121"/>
      <c r="E450" s="121"/>
    </row>
    <row r="451" spans="1:5" ht="12.75">
      <c r="A451" s="298"/>
      <c r="B451" s="298"/>
      <c r="C451" s="298"/>
      <c r="D451" s="121"/>
      <c r="E451" s="121"/>
    </row>
    <row r="452" spans="1:5" ht="12.75">
      <c r="A452" s="298"/>
      <c r="B452" s="298"/>
      <c r="C452" s="298"/>
      <c r="D452" s="121"/>
      <c r="E452" s="121"/>
    </row>
    <row r="453" spans="1:5" ht="12.75">
      <c r="A453" s="298"/>
      <c r="B453" s="298"/>
      <c r="C453" s="298"/>
      <c r="D453" s="121"/>
      <c r="E453" s="121"/>
    </row>
    <row r="454" spans="1:5" ht="12.75">
      <c r="A454" s="298"/>
      <c r="B454" s="298"/>
      <c r="C454" s="298"/>
      <c r="D454" s="121"/>
      <c r="E454" s="121"/>
    </row>
    <row r="455" spans="1:5" ht="12.75">
      <c r="A455" s="298"/>
      <c r="B455" s="298"/>
      <c r="C455" s="298"/>
      <c r="D455" s="121"/>
      <c r="E455" s="121"/>
    </row>
    <row r="456" spans="1:5" ht="12.75">
      <c r="A456" s="298"/>
      <c r="B456" s="298"/>
      <c r="C456" s="298"/>
      <c r="D456" s="121"/>
      <c r="E456" s="121"/>
    </row>
    <row r="457" spans="1:5" ht="12.75">
      <c r="A457" s="298"/>
      <c r="B457" s="298"/>
      <c r="C457" s="298"/>
      <c r="D457" s="121"/>
      <c r="E457" s="121"/>
    </row>
    <row r="458" spans="1:5" ht="12.75">
      <c r="A458" s="298"/>
      <c r="B458" s="298"/>
      <c r="C458" s="298"/>
      <c r="D458" s="121"/>
      <c r="E458" s="121"/>
    </row>
    <row r="459" spans="1:5" ht="12.75">
      <c r="A459" s="298"/>
      <c r="B459" s="298"/>
      <c r="C459" s="298"/>
      <c r="D459" s="121"/>
      <c r="E459" s="121"/>
    </row>
    <row r="460" spans="1:5" ht="12.75">
      <c r="A460" s="298"/>
      <c r="B460" s="298"/>
      <c r="C460" s="298"/>
      <c r="D460" s="121"/>
      <c r="E460" s="121"/>
    </row>
    <row r="461" spans="1:5" ht="12.75">
      <c r="A461" s="298"/>
      <c r="B461" s="298"/>
      <c r="C461" s="298"/>
      <c r="D461" s="121"/>
      <c r="E461" s="121"/>
    </row>
    <row r="462" spans="1:5" ht="12.75">
      <c r="A462" s="298"/>
      <c r="B462" s="298"/>
      <c r="C462" s="298"/>
      <c r="D462" s="121"/>
      <c r="E462" s="121"/>
    </row>
    <row r="463" spans="1:5" ht="12.75">
      <c r="A463" s="298"/>
      <c r="B463" s="298"/>
      <c r="C463" s="298"/>
      <c r="D463" s="121"/>
      <c r="E463" s="121"/>
    </row>
    <row r="464" spans="1:5" ht="12.75">
      <c r="A464" s="298"/>
      <c r="B464" s="298"/>
      <c r="C464" s="298"/>
      <c r="D464" s="121"/>
      <c r="E464" s="121"/>
    </row>
    <row r="465" spans="1:5" ht="12.75">
      <c r="A465" s="298"/>
      <c r="B465" s="298"/>
      <c r="C465" s="298"/>
      <c r="D465" s="121"/>
      <c r="E465" s="121"/>
    </row>
    <row r="466" spans="1:5" ht="12.75">
      <c r="A466" s="298"/>
      <c r="B466" s="298"/>
      <c r="C466" s="298"/>
      <c r="D466" s="121"/>
      <c r="E466" s="121"/>
    </row>
    <row r="467" spans="1:5" ht="12.75">
      <c r="A467" s="298"/>
      <c r="B467" s="298"/>
      <c r="C467" s="298"/>
      <c r="D467" s="121"/>
      <c r="E467" s="121"/>
    </row>
    <row r="468" spans="1:5" ht="12.75">
      <c r="A468" s="298"/>
      <c r="B468" s="298"/>
      <c r="C468" s="298"/>
      <c r="D468" s="121"/>
      <c r="E468" s="121"/>
    </row>
    <row r="469" spans="1:5" ht="12.75">
      <c r="A469" s="298"/>
      <c r="B469" s="298"/>
      <c r="C469" s="298"/>
      <c r="D469" s="121"/>
      <c r="E469" s="121"/>
    </row>
    <row r="470" spans="1:5" ht="12.75">
      <c r="A470" s="298"/>
      <c r="B470" s="298"/>
      <c r="C470" s="298"/>
      <c r="D470" s="121"/>
      <c r="E470" s="121"/>
    </row>
    <row r="471" spans="1:5" ht="12.75">
      <c r="A471" s="298"/>
      <c r="B471" s="298"/>
      <c r="C471" s="298"/>
      <c r="D471" s="121"/>
      <c r="E471" s="121"/>
    </row>
    <row r="472" spans="1:5" ht="12.75">
      <c r="A472" s="298"/>
      <c r="B472" s="298"/>
      <c r="C472" s="298"/>
      <c r="D472" s="121"/>
      <c r="E472" s="121"/>
    </row>
    <row r="473" spans="1:5" ht="12.75">
      <c r="A473" s="298"/>
      <c r="B473" s="298"/>
      <c r="C473" s="298"/>
      <c r="D473" s="121"/>
      <c r="E473" s="121"/>
    </row>
    <row r="474" spans="1:5" ht="12.75">
      <c r="A474" s="298"/>
      <c r="B474" s="298"/>
      <c r="C474" s="298"/>
      <c r="D474" s="121"/>
      <c r="E474" s="121"/>
    </row>
    <row r="475" spans="1:5" ht="12.75">
      <c r="A475" s="298"/>
      <c r="B475" s="298"/>
      <c r="C475" s="298"/>
      <c r="D475" s="121"/>
      <c r="E475" s="121"/>
    </row>
    <row r="476" spans="1:5" ht="12.75">
      <c r="A476" s="298"/>
      <c r="B476" s="298"/>
      <c r="C476" s="298"/>
      <c r="D476" s="121"/>
      <c r="E476" s="121"/>
    </row>
    <row r="477" spans="1:5" ht="12.75">
      <c r="A477" s="298"/>
      <c r="B477" s="298"/>
      <c r="C477" s="298"/>
      <c r="D477" s="121"/>
      <c r="E477" s="121"/>
    </row>
    <row r="478" spans="1:5" ht="12.75">
      <c r="A478" s="298"/>
      <c r="B478" s="298"/>
      <c r="C478" s="298"/>
      <c r="D478" s="121"/>
      <c r="E478" s="121"/>
    </row>
    <row r="479" spans="1:5" ht="12.75">
      <c r="A479" s="298"/>
      <c r="B479" s="298"/>
      <c r="C479" s="298"/>
      <c r="D479" s="121"/>
      <c r="E479" s="121"/>
    </row>
    <row r="480" spans="1:5" ht="12.75">
      <c r="A480" s="298"/>
      <c r="B480" s="298"/>
      <c r="C480" s="298"/>
      <c r="D480" s="121"/>
      <c r="E480" s="121"/>
    </row>
    <row r="481" spans="1:5" ht="12.75">
      <c r="A481" s="298"/>
      <c r="B481" s="298"/>
      <c r="C481" s="298"/>
      <c r="D481" s="121"/>
      <c r="E481" s="121"/>
    </row>
    <row r="482" spans="1:5" ht="12.75">
      <c r="A482" s="298"/>
      <c r="B482" s="298"/>
      <c r="C482" s="298"/>
      <c r="D482" s="121"/>
      <c r="E482" s="121"/>
    </row>
    <row r="483" spans="1:5" ht="12.75">
      <c r="A483" s="298"/>
      <c r="B483" s="298"/>
      <c r="C483" s="298"/>
      <c r="D483" s="121"/>
      <c r="E483" s="121"/>
    </row>
    <row r="484" spans="1:5" ht="12.75">
      <c r="A484" s="298"/>
      <c r="B484" s="298"/>
      <c r="C484" s="298"/>
      <c r="D484" s="121"/>
      <c r="E484" s="121"/>
    </row>
    <row r="485" spans="1:5" ht="12.75">
      <c r="A485" s="298"/>
      <c r="B485" s="298"/>
      <c r="C485" s="298"/>
      <c r="D485" s="121"/>
      <c r="E485" s="121"/>
    </row>
    <row r="486" spans="1:5" ht="12.75">
      <c r="A486" s="298"/>
      <c r="B486" s="298"/>
      <c r="C486" s="298"/>
      <c r="D486" s="121"/>
      <c r="E486" s="121"/>
    </row>
    <row r="487" spans="1:5" ht="12.75">
      <c r="A487" s="298"/>
      <c r="B487" s="298"/>
      <c r="C487" s="298"/>
      <c r="D487" s="121"/>
      <c r="E487" s="121"/>
    </row>
    <row r="488" spans="1:5" ht="12.75">
      <c r="A488" s="298"/>
      <c r="B488" s="298"/>
      <c r="C488" s="298"/>
      <c r="D488" s="121"/>
      <c r="E488" s="121"/>
    </row>
    <row r="489" spans="1:5" ht="12.75">
      <c r="A489" s="298"/>
      <c r="B489" s="298"/>
      <c r="C489" s="298"/>
      <c r="D489" s="121"/>
      <c r="E489" s="121"/>
    </row>
    <row r="490" spans="1:5" ht="12.75">
      <c r="A490" s="298"/>
      <c r="B490" s="298"/>
      <c r="C490" s="298"/>
      <c r="D490" s="121"/>
      <c r="E490" s="121"/>
    </row>
    <row r="491" spans="1:5" ht="12.75">
      <c r="A491" s="298"/>
      <c r="B491" s="298"/>
      <c r="C491" s="298"/>
      <c r="D491" s="121"/>
      <c r="E491" s="121"/>
    </row>
    <row r="492" spans="1:5" ht="12.75">
      <c r="A492" s="298"/>
      <c r="B492" s="298"/>
      <c r="C492" s="298"/>
      <c r="D492" s="121"/>
      <c r="E492" s="121"/>
    </row>
    <row r="493" spans="1:5" ht="12.75">
      <c r="A493" s="298"/>
      <c r="B493" s="298"/>
      <c r="C493" s="298"/>
      <c r="D493" s="121"/>
      <c r="E493" s="121"/>
    </row>
    <row r="494" spans="1:5" ht="12.75">
      <c r="A494" s="298"/>
      <c r="B494" s="298"/>
      <c r="C494" s="298"/>
      <c r="D494" s="121"/>
      <c r="E494" s="121"/>
    </row>
    <row r="495" spans="1:5" ht="12.75">
      <c r="A495" s="298"/>
      <c r="B495" s="298"/>
      <c r="C495" s="298"/>
      <c r="D495" s="121"/>
      <c r="E495" s="121"/>
    </row>
    <row r="496" spans="1:5" ht="12.75">
      <c r="A496" s="298"/>
      <c r="B496" s="298"/>
      <c r="C496" s="298"/>
      <c r="D496" s="121"/>
      <c r="E496" s="121"/>
    </row>
    <row r="497" spans="1:5" ht="12.75">
      <c r="A497" s="298"/>
      <c r="B497" s="298"/>
      <c r="C497" s="298"/>
      <c r="D497" s="121"/>
      <c r="E497" s="121"/>
    </row>
    <row r="498" spans="1:5" ht="12.75">
      <c r="A498" s="298"/>
      <c r="B498" s="298"/>
      <c r="C498" s="298"/>
      <c r="D498" s="121"/>
      <c r="E498" s="121"/>
    </row>
    <row r="499" spans="1:5" ht="12.75">
      <c r="A499" s="298"/>
      <c r="B499" s="298"/>
      <c r="C499" s="298"/>
      <c r="D499" s="121"/>
      <c r="E499" s="121"/>
    </row>
    <row r="500" spans="1:5" ht="12.75">
      <c r="A500" s="298"/>
      <c r="B500" s="298"/>
      <c r="C500" s="298"/>
      <c r="D500" s="121"/>
      <c r="E500" s="121"/>
    </row>
    <row r="501" spans="1:5" ht="12.75">
      <c r="A501" s="298"/>
      <c r="B501" s="298"/>
      <c r="C501" s="298"/>
      <c r="D501" s="121"/>
      <c r="E501" s="121"/>
    </row>
    <row r="502" spans="1:5" ht="12.75">
      <c r="A502" s="298"/>
      <c r="B502" s="298"/>
      <c r="C502" s="298"/>
      <c r="D502" s="121"/>
      <c r="E502" s="121"/>
    </row>
    <row r="503" spans="1:5" ht="12.75">
      <c r="A503" s="298"/>
      <c r="B503" s="298"/>
      <c r="C503" s="298"/>
      <c r="D503" s="121"/>
      <c r="E503" s="121"/>
    </row>
    <row r="504" spans="1:5" ht="12.75">
      <c r="A504" s="298"/>
      <c r="B504" s="298"/>
      <c r="C504" s="298"/>
      <c r="D504" s="121"/>
      <c r="E504" s="121"/>
    </row>
    <row r="505" spans="1:5" ht="12.75">
      <c r="A505" s="298"/>
      <c r="B505" s="298"/>
      <c r="C505" s="298"/>
      <c r="D505" s="121"/>
      <c r="E505" s="121"/>
    </row>
    <row r="506" spans="1:5" ht="12.75">
      <c r="A506" s="298"/>
      <c r="B506" s="298"/>
      <c r="C506" s="298"/>
      <c r="D506" s="121"/>
      <c r="E506" s="121"/>
    </row>
    <row r="507" spans="1:5" ht="12.75">
      <c r="A507" s="298"/>
      <c r="B507" s="298"/>
      <c r="C507" s="298"/>
      <c r="D507" s="121"/>
      <c r="E507" s="121"/>
    </row>
    <row r="508" spans="1:5" ht="12.75">
      <c r="A508" s="298"/>
      <c r="B508" s="298"/>
      <c r="C508" s="298"/>
      <c r="D508" s="121"/>
      <c r="E508" s="121"/>
    </row>
    <row r="509" spans="1:5" ht="12.75">
      <c r="A509" s="298"/>
      <c r="B509" s="298"/>
      <c r="C509" s="298"/>
      <c r="D509" s="121"/>
      <c r="E509" s="121"/>
    </row>
    <row r="510" spans="1:5" ht="12.75">
      <c r="A510" s="298"/>
      <c r="B510" s="298"/>
      <c r="C510" s="298"/>
      <c r="D510" s="121"/>
      <c r="E510" s="121"/>
    </row>
    <row r="511" spans="1:5" ht="12.75">
      <c r="A511" s="298"/>
      <c r="B511" s="298"/>
      <c r="C511" s="298"/>
      <c r="D511" s="121"/>
      <c r="E511" s="121"/>
    </row>
    <row r="512" spans="1:5" ht="12.75">
      <c r="A512" s="298"/>
      <c r="B512" s="298"/>
      <c r="C512" s="298"/>
      <c r="D512" s="121"/>
      <c r="E512" s="121"/>
    </row>
    <row r="513" spans="1:5" ht="12.75">
      <c r="A513" s="298"/>
      <c r="B513" s="298"/>
      <c r="C513" s="298"/>
      <c r="D513" s="121"/>
      <c r="E513" s="121"/>
    </row>
    <row r="514" spans="1:5" ht="12.75">
      <c r="A514" s="298"/>
      <c r="B514" s="298"/>
      <c r="C514" s="298"/>
      <c r="D514" s="121"/>
      <c r="E514" s="121"/>
    </row>
    <row r="515" spans="1:5" ht="12.75">
      <c r="A515" s="298"/>
      <c r="B515" s="298"/>
      <c r="C515" s="298"/>
      <c r="D515" s="121"/>
      <c r="E515" s="121"/>
    </row>
    <row r="516" spans="1:5" ht="12.75">
      <c r="A516" s="298"/>
      <c r="B516" s="298"/>
      <c r="C516" s="298"/>
      <c r="D516" s="121"/>
      <c r="E516" s="121"/>
    </row>
    <row r="517" spans="1:5" ht="12.75">
      <c r="A517" s="298"/>
      <c r="B517" s="298"/>
      <c r="C517" s="298"/>
      <c r="D517" s="121"/>
      <c r="E517" s="121"/>
    </row>
    <row r="518" spans="1:5" ht="12.75">
      <c r="A518" s="298"/>
      <c r="B518" s="298"/>
      <c r="C518" s="298"/>
      <c r="D518" s="121"/>
      <c r="E518" s="121"/>
    </row>
    <row r="519" spans="1:5" ht="12.75">
      <c r="A519" s="298"/>
      <c r="B519" s="298"/>
      <c r="C519" s="298"/>
      <c r="D519" s="121"/>
      <c r="E519" s="121"/>
    </row>
    <row r="520" spans="1:5" ht="12.75">
      <c r="A520" s="298"/>
      <c r="B520" s="298"/>
      <c r="C520" s="298"/>
      <c r="D520" s="121"/>
      <c r="E520" s="121"/>
    </row>
    <row r="521" spans="1:5" ht="12.75">
      <c r="A521" s="298"/>
      <c r="B521" s="298"/>
      <c r="C521" s="298"/>
      <c r="D521" s="121"/>
      <c r="E521" s="121"/>
    </row>
    <row r="522" spans="1:5" ht="12.75">
      <c r="A522" s="298"/>
      <c r="B522" s="298"/>
      <c r="C522" s="298"/>
      <c r="D522" s="121"/>
      <c r="E522" s="121"/>
    </row>
    <row r="523" spans="1:5" ht="12.75">
      <c r="A523" s="298"/>
      <c r="B523" s="298"/>
      <c r="C523" s="298"/>
      <c r="D523" s="121"/>
      <c r="E523" s="121"/>
    </row>
    <row r="524" spans="1:5" ht="12.75">
      <c r="A524" s="298"/>
      <c r="B524" s="298"/>
      <c r="C524" s="298"/>
      <c r="D524" s="121"/>
      <c r="E524" s="121"/>
    </row>
    <row r="525" spans="1:5" ht="12.75">
      <c r="A525" s="298"/>
      <c r="B525" s="298"/>
      <c r="C525" s="298"/>
      <c r="D525" s="121"/>
      <c r="E525" s="121"/>
    </row>
    <row r="526" spans="1:5" ht="12.75">
      <c r="A526" s="298"/>
      <c r="B526" s="298"/>
      <c r="C526" s="298"/>
      <c r="D526" s="121"/>
      <c r="E526" s="121"/>
    </row>
    <row r="527" spans="1:5" ht="12.75">
      <c r="A527" s="298"/>
      <c r="B527" s="298"/>
      <c r="C527" s="298"/>
      <c r="D527" s="121"/>
      <c r="E527" s="121"/>
    </row>
    <row r="528" spans="1:5" ht="12.75">
      <c r="A528" s="298"/>
      <c r="B528" s="298"/>
      <c r="C528" s="298"/>
      <c r="D528" s="121"/>
      <c r="E528" s="121"/>
    </row>
    <row r="529" spans="1:5" ht="12.75">
      <c r="A529" s="298"/>
      <c r="B529" s="298"/>
      <c r="C529" s="298"/>
      <c r="D529" s="121"/>
      <c r="E529" s="121"/>
    </row>
    <row r="530" spans="1:5" ht="12.75">
      <c r="A530" s="298"/>
      <c r="B530" s="298"/>
      <c r="C530" s="298"/>
      <c r="D530" s="121"/>
      <c r="E530" s="121"/>
    </row>
    <row r="531" spans="1:5" ht="12.75">
      <c r="A531" s="298"/>
      <c r="B531" s="298"/>
      <c r="C531" s="298"/>
      <c r="D531" s="121"/>
      <c r="E531" s="121"/>
    </row>
    <row r="532" spans="1:5" ht="12.75">
      <c r="A532" s="298"/>
      <c r="B532" s="298"/>
      <c r="C532" s="298"/>
      <c r="D532" s="121"/>
      <c r="E532" s="121"/>
    </row>
    <row r="533" spans="1:5" ht="12.75">
      <c r="A533" s="298"/>
      <c r="B533" s="298"/>
      <c r="C533" s="298"/>
      <c r="D533" s="121"/>
      <c r="E533" s="121"/>
    </row>
    <row r="534" spans="1:5" ht="12.75">
      <c r="A534" s="298"/>
      <c r="B534" s="298"/>
      <c r="C534" s="298"/>
      <c r="D534" s="121"/>
      <c r="E534" s="121"/>
    </row>
    <row r="535" spans="1:5" ht="12.75">
      <c r="A535" s="298"/>
      <c r="B535" s="298"/>
      <c r="C535" s="298"/>
      <c r="D535" s="121"/>
      <c r="E535" s="121"/>
    </row>
    <row r="536" spans="1:5" ht="12.75">
      <c r="A536" s="298"/>
      <c r="B536" s="298"/>
      <c r="C536" s="298"/>
      <c r="D536" s="121"/>
      <c r="E536" s="121"/>
    </row>
    <row r="537" spans="1:5" ht="12.75">
      <c r="A537" s="298"/>
      <c r="B537" s="298"/>
      <c r="C537" s="298"/>
      <c r="D537" s="121"/>
      <c r="E537" s="121"/>
    </row>
    <row r="538" spans="1:5" ht="12.75">
      <c r="A538" s="298"/>
      <c r="B538" s="298"/>
      <c r="C538" s="298"/>
      <c r="D538" s="121"/>
      <c r="E538" s="121"/>
    </row>
    <row r="539" spans="1:5" ht="12.75">
      <c r="A539" s="298"/>
      <c r="B539" s="298"/>
      <c r="C539" s="298"/>
      <c r="D539" s="121"/>
      <c r="E539" s="121"/>
    </row>
    <row r="540" spans="1:5" ht="12.75">
      <c r="A540" s="298"/>
      <c r="B540" s="298"/>
      <c r="C540" s="298"/>
      <c r="D540" s="121"/>
      <c r="E540" s="121"/>
    </row>
    <row r="541" spans="1:5" ht="12.75">
      <c r="A541" s="298"/>
      <c r="B541" s="298"/>
      <c r="C541" s="298"/>
      <c r="D541" s="121"/>
      <c r="E541" s="121"/>
    </row>
    <row r="542" spans="1:5" ht="12.75">
      <c r="A542" s="298"/>
      <c r="B542" s="298"/>
      <c r="C542" s="298"/>
      <c r="D542" s="121"/>
      <c r="E542" s="121"/>
    </row>
    <row r="543" spans="1:5" ht="12.75">
      <c r="A543" s="298"/>
      <c r="B543" s="298"/>
      <c r="C543" s="298"/>
      <c r="D543" s="121"/>
      <c r="E543" s="121"/>
    </row>
    <row r="544" spans="1:5" ht="12.75">
      <c r="A544" s="298"/>
      <c r="B544" s="298"/>
      <c r="C544" s="298"/>
      <c r="D544" s="121"/>
      <c r="E544" s="121"/>
    </row>
    <row r="545" spans="1:5" ht="12.75">
      <c r="A545" s="298"/>
      <c r="B545" s="298"/>
      <c r="C545" s="298"/>
      <c r="D545" s="121"/>
      <c r="E545" s="121"/>
    </row>
    <row r="546" spans="1:5" ht="12.75">
      <c r="A546" s="298"/>
      <c r="B546" s="298"/>
      <c r="C546" s="298"/>
      <c r="D546" s="121"/>
      <c r="E546" s="121"/>
    </row>
    <row r="547" spans="1:5" ht="12.75">
      <c r="A547" s="298"/>
      <c r="B547" s="298"/>
      <c r="C547" s="298"/>
      <c r="D547" s="121"/>
      <c r="E547" s="121"/>
    </row>
    <row r="548" spans="1:5" ht="12.75">
      <c r="A548" s="298"/>
      <c r="B548" s="298"/>
      <c r="C548" s="298"/>
      <c r="D548" s="121"/>
      <c r="E548" s="121"/>
    </row>
    <row r="549" spans="1:5" ht="12.75">
      <c r="A549" s="298"/>
      <c r="B549" s="298"/>
      <c r="C549" s="298"/>
      <c r="D549" s="121"/>
      <c r="E549" s="121"/>
    </row>
    <row r="550" spans="1:5" ht="12.75">
      <c r="A550" s="298"/>
      <c r="B550" s="298"/>
      <c r="C550" s="298"/>
      <c r="D550" s="121"/>
      <c r="E550" s="121"/>
    </row>
    <row r="551" spans="1:5" ht="12.75">
      <c r="A551" s="298"/>
      <c r="B551" s="298"/>
      <c r="C551" s="298"/>
      <c r="D551" s="121"/>
      <c r="E551" s="121"/>
    </row>
    <row r="552" spans="1:5" ht="12.75">
      <c r="A552" s="298"/>
      <c r="B552" s="298"/>
      <c r="C552" s="298"/>
      <c r="D552" s="121"/>
      <c r="E552" s="121"/>
    </row>
    <row r="553" spans="1:5" ht="12.75">
      <c r="A553" s="298"/>
      <c r="B553" s="298"/>
      <c r="C553" s="298"/>
      <c r="D553" s="121"/>
      <c r="E553" s="121"/>
    </row>
    <row r="554" spans="1:5" ht="12.75">
      <c r="A554" s="298"/>
      <c r="B554" s="298"/>
      <c r="C554" s="298"/>
      <c r="D554" s="121"/>
      <c r="E554" s="121"/>
    </row>
    <row r="555" spans="1:5" ht="12.75">
      <c r="A555" s="298"/>
      <c r="B555" s="298"/>
      <c r="C555" s="298"/>
      <c r="D555" s="121"/>
      <c r="E555" s="121"/>
    </row>
    <row r="556" spans="1:5" ht="12.75">
      <c r="A556" s="298"/>
      <c r="B556" s="298"/>
      <c r="C556" s="298"/>
      <c r="D556" s="121"/>
      <c r="E556" s="121"/>
    </row>
    <row r="557" spans="1:5" ht="12.75">
      <c r="A557" s="298"/>
      <c r="B557" s="298"/>
      <c r="C557" s="298"/>
      <c r="D557" s="121"/>
      <c r="E557" s="121"/>
    </row>
    <row r="558" spans="1:5" ht="12.75">
      <c r="A558" s="298"/>
      <c r="B558" s="298"/>
      <c r="C558" s="298"/>
      <c r="D558" s="121"/>
      <c r="E558" s="121"/>
    </row>
    <row r="559" spans="1:5" ht="12.75">
      <c r="A559" s="298"/>
      <c r="B559" s="298"/>
      <c r="C559" s="298"/>
      <c r="D559" s="121"/>
      <c r="E559" s="121"/>
    </row>
    <row r="560" spans="1:5" ht="12.75">
      <c r="A560" s="298"/>
      <c r="B560" s="298"/>
      <c r="C560" s="298"/>
      <c r="D560" s="121"/>
      <c r="E560" s="121"/>
    </row>
    <row r="561" spans="1:5" ht="12.75">
      <c r="A561" s="298"/>
      <c r="B561" s="298"/>
      <c r="C561" s="298"/>
      <c r="D561" s="121"/>
      <c r="E561" s="121"/>
    </row>
    <row r="562" spans="1:5" ht="12.75">
      <c r="A562" s="298"/>
      <c r="B562" s="298"/>
      <c r="C562" s="298"/>
      <c r="D562" s="121"/>
      <c r="E562" s="121"/>
    </row>
    <row r="563" spans="1:5" ht="12.75">
      <c r="A563" s="298"/>
      <c r="B563" s="298"/>
      <c r="C563" s="298"/>
      <c r="D563" s="121"/>
      <c r="E563" s="121"/>
    </row>
    <row r="564" spans="1:5" ht="12.75">
      <c r="A564" s="298"/>
      <c r="B564" s="298"/>
      <c r="C564" s="298"/>
      <c r="D564" s="121"/>
      <c r="E564" s="121"/>
    </row>
    <row r="565" spans="1:5" ht="12.75">
      <c r="A565" s="298"/>
      <c r="B565" s="298"/>
      <c r="C565" s="298"/>
      <c r="D565" s="121"/>
      <c r="E565" s="121"/>
    </row>
    <row r="566" spans="1:5" ht="12.75">
      <c r="A566" s="298"/>
      <c r="B566" s="298"/>
      <c r="C566" s="298"/>
      <c r="D566" s="121"/>
      <c r="E566" s="121"/>
    </row>
    <row r="567" spans="1:5" ht="12.75">
      <c r="A567" s="298"/>
      <c r="B567" s="298"/>
      <c r="C567" s="298"/>
      <c r="D567" s="121"/>
      <c r="E567" s="121"/>
    </row>
    <row r="568" spans="1:5" ht="12.75">
      <c r="A568" s="298"/>
      <c r="B568" s="298"/>
      <c r="C568" s="298"/>
      <c r="D568" s="121"/>
      <c r="E568" s="121"/>
    </row>
    <row r="569" spans="1:5" ht="12.75">
      <c r="A569" s="298"/>
      <c r="B569" s="298"/>
      <c r="C569" s="298"/>
      <c r="D569" s="121"/>
      <c r="E569" s="121"/>
    </row>
    <row r="570" spans="1:5" ht="12.75">
      <c r="A570" s="298"/>
      <c r="B570" s="298"/>
      <c r="C570" s="298"/>
      <c r="D570" s="121"/>
      <c r="E570" s="121"/>
    </row>
    <row r="571" spans="1:5" ht="12.75">
      <c r="A571" s="298"/>
      <c r="B571" s="298"/>
      <c r="C571" s="298"/>
      <c r="D571" s="121"/>
      <c r="E571" s="121"/>
    </row>
    <row r="572" spans="1:5" ht="12.75">
      <c r="A572" s="298"/>
      <c r="B572" s="298"/>
      <c r="C572" s="298"/>
      <c r="D572" s="121"/>
      <c r="E572" s="121"/>
    </row>
    <row r="573" spans="1:5" ht="12.75">
      <c r="A573" s="298"/>
      <c r="B573" s="298"/>
      <c r="C573" s="298"/>
      <c r="D573" s="121"/>
      <c r="E573" s="121"/>
    </row>
    <row r="574" spans="1:5" ht="12.75">
      <c r="A574" s="298"/>
      <c r="B574" s="298"/>
      <c r="C574" s="298"/>
      <c r="D574" s="121"/>
      <c r="E574" s="121"/>
    </row>
    <row r="575" spans="1:5" ht="12.75">
      <c r="A575" s="298"/>
      <c r="B575" s="298"/>
      <c r="C575" s="298"/>
      <c r="D575" s="121"/>
      <c r="E575" s="121"/>
    </row>
    <row r="576" spans="1:5" ht="12.75">
      <c r="A576" s="298"/>
      <c r="B576" s="298"/>
      <c r="C576" s="298"/>
      <c r="D576" s="121"/>
      <c r="E576" s="121"/>
    </row>
    <row r="577" spans="1:5" ht="12.75">
      <c r="A577" s="298"/>
      <c r="B577" s="298"/>
      <c r="C577" s="298"/>
      <c r="D577" s="121"/>
      <c r="E577" s="121"/>
    </row>
    <row r="578" spans="1:5" ht="12.75">
      <c r="A578" s="298"/>
      <c r="B578" s="298"/>
      <c r="C578" s="298"/>
      <c r="D578" s="121"/>
      <c r="E578" s="121"/>
    </row>
    <row r="579" spans="1:5" ht="12.75">
      <c r="A579" s="298"/>
      <c r="B579" s="298"/>
      <c r="C579" s="298"/>
      <c r="D579" s="121"/>
      <c r="E579" s="121"/>
    </row>
    <row r="580" spans="1:5" ht="12.75">
      <c r="A580" s="298"/>
      <c r="B580" s="298"/>
      <c r="C580" s="298"/>
      <c r="D580" s="121"/>
      <c r="E580" s="121"/>
    </row>
    <row r="581" spans="1:5" ht="12.75">
      <c r="A581" s="298"/>
      <c r="B581" s="298"/>
      <c r="C581" s="298"/>
      <c r="D581" s="121"/>
      <c r="E581" s="121"/>
    </row>
    <row r="582" spans="1:5" ht="12.75">
      <c r="A582" s="298"/>
      <c r="B582" s="298"/>
      <c r="C582" s="298"/>
      <c r="D582" s="121"/>
      <c r="E582" s="121"/>
    </row>
    <row r="583" spans="1:5" ht="12.75">
      <c r="A583" s="298"/>
      <c r="B583" s="298"/>
      <c r="C583" s="298"/>
      <c r="D583" s="121"/>
      <c r="E583" s="121"/>
    </row>
    <row r="584" spans="1:5" ht="12.75">
      <c r="A584" s="298"/>
      <c r="B584" s="298"/>
      <c r="C584" s="298"/>
      <c r="D584" s="121"/>
      <c r="E584" s="121"/>
    </row>
    <row r="585" spans="1:5" ht="12.75">
      <c r="A585" s="298"/>
      <c r="B585" s="298"/>
      <c r="C585" s="298"/>
      <c r="D585" s="121"/>
      <c r="E585" s="121"/>
    </row>
    <row r="586" spans="1:5" ht="12.75">
      <c r="A586" s="298"/>
      <c r="B586" s="298"/>
      <c r="C586" s="298"/>
      <c r="D586" s="121"/>
      <c r="E586" s="121"/>
    </row>
    <row r="587" spans="1:5" ht="12.75">
      <c r="A587" s="298"/>
      <c r="B587" s="298"/>
      <c r="C587" s="298"/>
      <c r="D587" s="121"/>
      <c r="E587" s="121"/>
    </row>
    <row r="588" spans="1:5" ht="12.75">
      <c r="A588" s="298"/>
      <c r="B588" s="298"/>
      <c r="C588" s="298"/>
      <c r="D588" s="121"/>
      <c r="E588" s="121"/>
    </row>
    <row r="589" spans="1:5" ht="12.75">
      <c r="A589" s="298"/>
      <c r="B589" s="298"/>
      <c r="C589" s="298"/>
      <c r="D589" s="121"/>
      <c r="E589" s="121"/>
    </row>
    <row r="590" spans="1:5" ht="12.75">
      <c r="A590" s="298"/>
      <c r="B590" s="298"/>
      <c r="C590" s="298"/>
      <c r="D590" s="121"/>
      <c r="E590" s="121"/>
    </row>
    <row r="591" spans="1:5" ht="12.75">
      <c r="A591" s="298"/>
      <c r="B591" s="298"/>
      <c r="C591" s="298"/>
      <c r="D591" s="121"/>
      <c r="E591" s="121"/>
    </row>
    <row r="592" spans="1:5" ht="12.75">
      <c r="A592" s="298"/>
      <c r="B592" s="298"/>
      <c r="C592" s="298"/>
      <c r="D592" s="121"/>
      <c r="E592" s="121"/>
    </row>
    <row r="593" spans="1:5" ht="12.75">
      <c r="A593" s="298"/>
      <c r="B593" s="298"/>
      <c r="C593" s="298"/>
      <c r="D593" s="121"/>
      <c r="E593" s="121"/>
    </row>
    <row r="594" spans="1:5" ht="12.75">
      <c r="A594" s="298"/>
      <c r="B594" s="298"/>
      <c r="C594" s="298"/>
      <c r="D594" s="121"/>
      <c r="E594" s="121"/>
    </row>
    <row r="595" spans="1:5" ht="12.75">
      <c r="A595" s="298"/>
      <c r="B595" s="298"/>
      <c r="C595" s="298"/>
      <c r="D595" s="121"/>
      <c r="E595" s="121"/>
    </row>
    <row r="596" spans="1:5" ht="12.75">
      <c r="A596" s="298"/>
      <c r="B596" s="298"/>
      <c r="C596" s="298"/>
      <c r="D596" s="121"/>
      <c r="E596" s="121"/>
    </row>
    <row r="597" spans="1:5" ht="12.75">
      <c r="A597" s="298"/>
      <c r="B597" s="298"/>
      <c r="C597" s="298"/>
      <c r="D597" s="121"/>
      <c r="E597" s="121"/>
    </row>
    <row r="598" spans="1:5" ht="12.75">
      <c r="A598" s="298"/>
      <c r="B598" s="298"/>
      <c r="C598" s="298"/>
      <c r="D598" s="121"/>
      <c r="E598" s="121"/>
    </row>
    <row r="599" spans="1:5" ht="12.75">
      <c r="A599" s="298"/>
      <c r="B599" s="298"/>
      <c r="C599" s="298"/>
      <c r="D599" s="121"/>
      <c r="E599" s="121"/>
    </row>
    <row r="600" spans="1:5" ht="12.75">
      <c r="A600" s="298"/>
      <c r="B600" s="298"/>
      <c r="C600" s="298"/>
      <c r="D600" s="121"/>
      <c r="E600" s="121"/>
    </row>
    <row r="601" spans="1:5" ht="12.75">
      <c r="A601" s="298"/>
      <c r="B601" s="298"/>
      <c r="C601" s="298"/>
      <c r="D601" s="121"/>
      <c r="E601" s="121"/>
    </row>
    <row r="602" spans="1:5" ht="12.75">
      <c r="A602" s="298"/>
      <c r="B602" s="298"/>
      <c r="C602" s="298"/>
      <c r="D602" s="121"/>
      <c r="E602" s="121"/>
    </row>
    <row r="603" spans="1:5" ht="12.75">
      <c r="A603" s="298"/>
      <c r="B603" s="298"/>
      <c r="C603" s="298"/>
      <c r="D603" s="121"/>
      <c r="E603" s="121"/>
    </row>
    <row r="604" spans="1:5" ht="12.75">
      <c r="A604" s="298"/>
      <c r="B604" s="298"/>
      <c r="C604" s="298"/>
      <c r="D604" s="121"/>
      <c r="E604" s="121"/>
    </row>
    <row r="605" spans="1:5" ht="12.75">
      <c r="A605" s="298"/>
      <c r="B605" s="298"/>
      <c r="C605" s="298"/>
      <c r="D605" s="121"/>
      <c r="E605" s="121"/>
    </row>
    <row r="606" spans="1:5" ht="12.75">
      <c r="A606" s="298"/>
      <c r="B606" s="298"/>
      <c r="C606" s="298"/>
      <c r="D606" s="121"/>
      <c r="E606" s="121"/>
    </row>
    <row r="607" spans="1:5" ht="12.75">
      <c r="A607" s="298"/>
      <c r="B607" s="298"/>
      <c r="C607" s="298"/>
      <c r="D607" s="121"/>
      <c r="E607" s="121"/>
    </row>
    <row r="608" spans="1:5" ht="12.75">
      <c r="A608" s="298"/>
      <c r="B608" s="298"/>
      <c r="C608" s="298"/>
      <c r="D608" s="121"/>
      <c r="E608" s="121"/>
    </row>
    <row r="609" spans="1:5" ht="12.75">
      <c r="A609" s="298"/>
      <c r="B609" s="298"/>
      <c r="C609" s="298"/>
      <c r="D609" s="121"/>
      <c r="E609" s="121"/>
    </row>
    <row r="610" spans="1:5" ht="12.75">
      <c r="A610" s="298"/>
      <c r="B610" s="298"/>
      <c r="C610" s="298"/>
      <c r="D610" s="121"/>
      <c r="E610" s="121"/>
    </row>
    <row r="611" spans="1:5" ht="12.75">
      <c r="A611" s="298"/>
      <c r="B611" s="298"/>
      <c r="C611" s="298"/>
      <c r="D611" s="121"/>
      <c r="E611" s="121"/>
    </row>
    <row r="612" spans="1:5" ht="12.75">
      <c r="A612" s="298"/>
      <c r="B612" s="298"/>
      <c r="C612" s="298"/>
      <c r="D612" s="121"/>
      <c r="E612" s="121"/>
    </row>
    <row r="613" spans="1:5" ht="12.75">
      <c r="A613" s="298"/>
      <c r="B613" s="298"/>
      <c r="C613" s="298"/>
      <c r="D613" s="121"/>
      <c r="E613" s="121"/>
    </row>
    <row r="614" spans="1:5" ht="12.75">
      <c r="A614" s="298"/>
      <c r="B614" s="298"/>
      <c r="C614" s="298"/>
      <c r="D614" s="121"/>
      <c r="E614" s="121"/>
    </row>
    <row r="615" spans="1:5" ht="12.75">
      <c r="A615" s="298"/>
      <c r="B615" s="298"/>
      <c r="C615" s="298"/>
      <c r="D615" s="121"/>
      <c r="E615" s="121"/>
    </row>
    <row r="616" spans="1:5" ht="12.75">
      <c r="A616" s="298"/>
      <c r="B616" s="298"/>
      <c r="C616" s="298"/>
      <c r="D616" s="121"/>
      <c r="E616" s="121"/>
    </row>
    <row r="617" spans="1:5" ht="12.75">
      <c r="A617" s="298"/>
      <c r="B617" s="298"/>
      <c r="C617" s="298"/>
      <c r="D617" s="121"/>
      <c r="E617" s="121"/>
    </row>
    <row r="618" spans="1:5" ht="12.75">
      <c r="A618" s="298"/>
      <c r="B618" s="298"/>
      <c r="C618" s="298"/>
      <c r="D618" s="121"/>
      <c r="E618" s="121"/>
    </row>
    <row r="619" spans="1:5" ht="12.75">
      <c r="A619" s="298"/>
      <c r="B619" s="298"/>
      <c r="C619" s="298"/>
      <c r="D619" s="121"/>
      <c r="E619" s="121"/>
    </row>
    <row r="620" spans="1:5" ht="12.75">
      <c r="A620" s="298"/>
      <c r="B620" s="298"/>
      <c r="C620" s="298"/>
      <c r="D620" s="121"/>
      <c r="E620" s="121"/>
    </row>
    <row r="621" spans="1:5" ht="12.75">
      <c r="A621" s="298"/>
      <c r="B621" s="298"/>
      <c r="C621" s="298"/>
      <c r="D621" s="121"/>
      <c r="E621" s="121"/>
    </row>
    <row r="622" spans="1:5" ht="12.75">
      <c r="A622" s="298"/>
      <c r="B622" s="298"/>
      <c r="C622" s="298"/>
      <c r="D622" s="121"/>
      <c r="E622" s="121"/>
    </row>
    <row r="623" spans="1:5" ht="12.75">
      <c r="A623" s="298"/>
      <c r="B623" s="298"/>
      <c r="C623" s="298"/>
      <c r="D623" s="121"/>
      <c r="E623" s="121"/>
    </row>
    <row r="624" spans="1:5" ht="12.75">
      <c r="A624" s="298"/>
      <c r="B624" s="298"/>
      <c r="C624" s="298"/>
      <c r="D624" s="121"/>
      <c r="E624" s="121"/>
    </row>
    <row r="625" spans="1:5" ht="12.75">
      <c r="A625" s="298"/>
      <c r="B625" s="298"/>
      <c r="C625" s="298"/>
      <c r="D625" s="121"/>
      <c r="E625" s="121"/>
    </row>
    <row r="626" spans="1:5" ht="12.75">
      <c r="A626" s="298"/>
      <c r="B626" s="298"/>
      <c r="C626" s="298"/>
      <c r="D626" s="121"/>
      <c r="E626" s="121"/>
    </row>
    <row r="627" spans="1:5" ht="12.75">
      <c r="A627" s="298"/>
      <c r="B627" s="298"/>
      <c r="C627" s="298"/>
      <c r="D627" s="121"/>
      <c r="E627" s="121"/>
    </row>
    <row r="628" spans="1:5" ht="12.75">
      <c r="A628" s="298"/>
      <c r="B628" s="298"/>
      <c r="C628" s="298"/>
      <c r="D628" s="121"/>
      <c r="E628" s="121"/>
    </row>
    <row r="629" spans="1:5" ht="12.75">
      <c r="A629" s="298"/>
      <c r="B629" s="298"/>
      <c r="C629" s="298"/>
      <c r="D629" s="121"/>
      <c r="E629" s="121"/>
    </row>
    <row r="630" spans="1:5" ht="12.75">
      <c r="A630" s="298"/>
      <c r="B630" s="298"/>
      <c r="C630" s="298"/>
      <c r="D630" s="121"/>
      <c r="E630" s="121"/>
    </row>
    <row r="631" spans="1:5" ht="12.75">
      <c r="A631" s="298"/>
      <c r="B631" s="298"/>
      <c r="C631" s="298"/>
      <c r="D631" s="121"/>
      <c r="E631" s="121"/>
    </row>
    <row r="632" spans="1:5" ht="12.75">
      <c r="A632" s="298"/>
      <c r="B632" s="298"/>
      <c r="C632" s="298"/>
      <c r="D632" s="121"/>
      <c r="E632" s="121"/>
    </row>
    <row r="633" spans="1:5" ht="12.75">
      <c r="A633" s="298"/>
      <c r="B633" s="298"/>
      <c r="C633" s="298"/>
      <c r="D633" s="121"/>
      <c r="E633" s="121"/>
    </row>
    <row r="634" spans="1:5" ht="12.75">
      <c r="A634" s="298"/>
      <c r="B634" s="298"/>
      <c r="C634" s="298"/>
      <c r="D634" s="121"/>
      <c r="E634" s="121"/>
    </row>
    <row r="635" spans="1:5" ht="12.75">
      <c r="A635" s="298"/>
      <c r="B635" s="298"/>
      <c r="C635" s="298"/>
      <c r="D635" s="121"/>
      <c r="E635" s="121"/>
    </row>
    <row r="636" spans="1:5" ht="12.75">
      <c r="A636" s="298"/>
      <c r="B636" s="298"/>
      <c r="C636" s="298"/>
      <c r="D636" s="121"/>
      <c r="E636" s="121"/>
    </row>
    <row r="637" spans="1:5" ht="12.75">
      <c r="A637" s="298"/>
      <c r="B637" s="298"/>
      <c r="C637" s="298"/>
      <c r="D637" s="121"/>
      <c r="E637" s="121"/>
    </row>
    <row r="638" spans="1:5" ht="12.75">
      <c r="A638" s="298"/>
      <c r="B638" s="298"/>
      <c r="C638" s="298"/>
      <c r="D638" s="121"/>
      <c r="E638" s="121"/>
    </row>
    <row r="639" spans="1:5" ht="12.75">
      <c r="A639" s="298"/>
      <c r="B639" s="298"/>
      <c r="C639" s="298"/>
      <c r="D639" s="121"/>
      <c r="E639" s="121"/>
    </row>
    <row r="640" spans="1:5" ht="12.75">
      <c r="A640" s="298"/>
      <c r="B640" s="298"/>
      <c r="C640" s="298"/>
      <c r="D640" s="121"/>
      <c r="E640" s="121"/>
    </row>
    <row r="641" spans="1:5" ht="12.75">
      <c r="A641" s="298"/>
      <c r="B641" s="298"/>
      <c r="C641" s="298"/>
      <c r="D641" s="121"/>
      <c r="E641" s="121"/>
    </row>
    <row r="642" spans="1:5" ht="12.75">
      <c r="A642" s="298"/>
      <c r="B642" s="298"/>
      <c r="C642" s="298"/>
      <c r="D642" s="121"/>
      <c r="E642" s="121"/>
    </row>
    <row r="643" spans="1:5" ht="12.75">
      <c r="A643" s="298"/>
      <c r="B643" s="298"/>
      <c r="C643" s="298"/>
      <c r="D643" s="121"/>
      <c r="E643" s="121"/>
    </row>
    <row r="644" spans="1:5" ht="12.75">
      <c r="A644" s="298"/>
      <c r="B644" s="298"/>
      <c r="C644" s="298"/>
      <c r="D644" s="121"/>
      <c r="E644" s="121"/>
    </row>
    <row r="645" spans="1:5" ht="12.75">
      <c r="A645" s="298"/>
      <c r="B645" s="298"/>
      <c r="C645" s="298"/>
      <c r="D645" s="121"/>
      <c r="E645" s="121"/>
    </row>
    <row r="646" spans="1:5" ht="12.75">
      <c r="A646" s="298"/>
      <c r="B646" s="298"/>
      <c r="C646" s="298"/>
      <c r="D646" s="121"/>
      <c r="E646" s="121"/>
    </row>
    <row r="647" spans="1:5" ht="12.75">
      <c r="A647" s="298"/>
      <c r="B647" s="298"/>
      <c r="C647" s="298"/>
      <c r="D647" s="121"/>
      <c r="E647" s="121"/>
    </row>
    <row r="648" spans="1:5" ht="12.75">
      <c r="A648" s="298"/>
      <c r="B648" s="298"/>
      <c r="C648" s="298"/>
      <c r="D648" s="121"/>
      <c r="E648" s="121"/>
    </row>
    <row r="649" spans="1:5" ht="12.75">
      <c r="A649" s="298"/>
      <c r="B649" s="298"/>
      <c r="C649" s="298"/>
      <c r="D649" s="121"/>
      <c r="E649" s="121"/>
    </row>
    <row r="650" spans="1:5" ht="12.75">
      <c r="A650" s="298"/>
      <c r="B650" s="298"/>
      <c r="C650" s="298"/>
      <c r="D650" s="121"/>
      <c r="E650" s="121"/>
    </row>
    <row r="651" spans="1:5" ht="12.75">
      <c r="A651" s="298"/>
      <c r="B651" s="298"/>
      <c r="C651" s="298"/>
      <c r="D651" s="121"/>
      <c r="E651" s="121"/>
    </row>
    <row r="652" spans="1:5" ht="12.75">
      <c r="A652" s="298"/>
      <c r="B652" s="298"/>
      <c r="C652" s="298"/>
      <c r="D652" s="121"/>
      <c r="E652" s="121"/>
    </row>
    <row r="653" spans="1:5" ht="12.75">
      <c r="A653" s="298"/>
      <c r="B653" s="298"/>
      <c r="C653" s="298"/>
      <c r="D653" s="121"/>
      <c r="E653" s="121"/>
    </row>
    <row r="654" spans="1:5" ht="12.75">
      <c r="A654" s="298"/>
      <c r="B654" s="298"/>
      <c r="C654" s="298"/>
      <c r="D654" s="121"/>
      <c r="E654" s="121"/>
    </row>
    <row r="655" spans="1:5" ht="12.75">
      <c r="A655" s="298"/>
      <c r="B655" s="298"/>
      <c r="C655" s="298"/>
      <c r="D655" s="121"/>
      <c r="E655" s="121"/>
    </row>
    <row r="656" spans="1:5" ht="12.75">
      <c r="A656" s="298"/>
      <c r="B656" s="298"/>
      <c r="C656" s="298"/>
      <c r="D656" s="121"/>
      <c r="E656" s="121"/>
    </row>
    <row r="657" spans="1:5" ht="12.75">
      <c r="A657" s="298"/>
      <c r="B657" s="298"/>
      <c r="C657" s="298"/>
      <c r="D657" s="121"/>
      <c r="E657" s="121"/>
    </row>
    <row r="658" spans="1:5" ht="12.75">
      <c r="A658" s="298"/>
      <c r="B658" s="298"/>
      <c r="C658" s="298"/>
      <c r="D658" s="121"/>
      <c r="E658" s="121"/>
    </row>
    <row r="659" spans="1:5" ht="12.75">
      <c r="A659" s="298"/>
      <c r="B659" s="298"/>
      <c r="C659" s="298"/>
      <c r="D659" s="121"/>
      <c r="E659" s="121"/>
    </row>
    <row r="660" spans="1:5" ht="12.75">
      <c r="A660" s="298"/>
      <c r="B660" s="298"/>
      <c r="C660" s="298"/>
      <c r="D660" s="121"/>
      <c r="E660" s="121"/>
    </row>
    <row r="661" spans="1:5" ht="12.75">
      <c r="A661" s="298"/>
      <c r="B661" s="298"/>
      <c r="C661" s="298"/>
      <c r="D661" s="121"/>
      <c r="E661" s="121"/>
    </row>
    <row r="662" spans="1:5" ht="12.75">
      <c r="A662" s="298"/>
      <c r="B662" s="298"/>
      <c r="C662" s="298"/>
      <c r="D662" s="121"/>
      <c r="E662" s="121"/>
    </row>
    <row r="663" spans="1:5" ht="12.75">
      <c r="A663" s="298"/>
      <c r="B663" s="298"/>
      <c r="C663" s="298"/>
      <c r="D663" s="121"/>
      <c r="E663" s="121"/>
    </row>
    <row r="664" spans="1:5" ht="12.75">
      <c r="A664" s="298"/>
      <c r="B664" s="298"/>
      <c r="C664" s="298"/>
      <c r="D664" s="121"/>
      <c r="E664" s="121"/>
    </row>
    <row r="665" spans="1:5" ht="12.75">
      <c r="A665" s="298"/>
      <c r="B665" s="298"/>
      <c r="C665" s="298"/>
      <c r="D665" s="121"/>
      <c r="E665" s="121"/>
    </row>
    <row r="666" spans="1:5" ht="12.75">
      <c r="A666" s="298"/>
      <c r="B666" s="298"/>
      <c r="C666" s="298"/>
      <c r="D666" s="121"/>
      <c r="E666" s="121"/>
    </row>
    <row r="667" spans="1:5" ht="12.75">
      <c r="A667" s="298"/>
      <c r="B667" s="298"/>
      <c r="C667" s="298"/>
      <c r="D667" s="121"/>
      <c r="E667" s="121"/>
    </row>
    <row r="668" spans="1:5" ht="12.75">
      <c r="A668" s="298"/>
      <c r="B668" s="298"/>
      <c r="C668" s="298"/>
      <c r="D668" s="121"/>
      <c r="E668" s="121"/>
    </row>
    <row r="669" spans="1:5" ht="12.75">
      <c r="A669" s="298"/>
      <c r="B669" s="298"/>
      <c r="C669" s="298"/>
      <c r="D669" s="121"/>
      <c r="E669" s="121"/>
    </row>
    <row r="670" spans="1:5" ht="12.75">
      <c r="A670" s="298"/>
      <c r="B670" s="298"/>
      <c r="C670" s="298"/>
      <c r="D670" s="121"/>
      <c r="E670" s="121"/>
    </row>
    <row r="671" spans="1:5" ht="12.75">
      <c r="A671" s="298"/>
      <c r="B671" s="298"/>
      <c r="C671" s="298"/>
      <c r="D671" s="121"/>
      <c r="E671" s="121"/>
    </row>
    <row r="672" spans="1:5" ht="12.75">
      <c r="A672" s="298"/>
      <c r="B672" s="298"/>
      <c r="C672" s="298"/>
      <c r="D672" s="121"/>
      <c r="E672" s="121"/>
    </row>
    <row r="673" spans="1:5" ht="12.75">
      <c r="A673" s="298"/>
      <c r="B673" s="298"/>
      <c r="C673" s="298"/>
      <c r="D673" s="121"/>
      <c r="E673" s="121"/>
    </row>
    <row r="674" spans="1:5" ht="12.75">
      <c r="A674" s="298"/>
      <c r="B674" s="298"/>
      <c r="C674" s="298"/>
      <c r="D674" s="121"/>
      <c r="E674" s="121"/>
    </row>
    <row r="675" spans="1:5" ht="12.75">
      <c r="A675" s="298"/>
      <c r="B675" s="298"/>
      <c r="C675" s="298"/>
      <c r="D675" s="121"/>
      <c r="E675" s="121"/>
    </row>
    <row r="676" spans="1:5" ht="12.75">
      <c r="A676" s="298"/>
      <c r="B676" s="298"/>
      <c r="C676" s="298"/>
      <c r="D676" s="121"/>
      <c r="E676" s="121"/>
    </row>
    <row r="677" spans="1:5" ht="12.75">
      <c r="A677" s="298"/>
      <c r="B677" s="298"/>
      <c r="C677" s="298"/>
      <c r="D677" s="121"/>
      <c r="E677" s="121"/>
    </row>
    <row r="678" spans="1:5" ht="12.75">
      <c r="A678" s="298"/>
      <c r="B678" s="298"/>
      <c r="C678" s="298"/>
      <c r="D678" s="121"/>
      <c r="E678" s="121"/>
    </row>
    <row r="679" spans="1:5" ht="12.75">
      <c r="A679" s="298"/>
      <c r="B679" s="298"/>
      <c r="C679" s="298"/>
      <c r="D679" s="121"/>
      <c r="E679" s="121"/>
    </row>
    <row r="680" spans="1:5" ht="12.75">
      <c r="A680" s="298"/>
      <c r="B680" s="298"/>
      <c r="C680" s="298"/>
      <c r="D680" s="121"/>
      <c r="E680" s="121"/>
    </row>
    <row r="681" spans="1:5" ht="12.75">
      <c r="A681" s="298"/>
      <c r="B681" s="298"/>
      <c r="C681" s="298"/>
      <c r="D681" s="121"/>
      <c r="E681" s="121"/>
    </row>
    <row r="682" spans="1:5" ht="12.75">
      <c r="A682" s="298"/>
      <c r="B682" s="298"/>
      <c r="C682" s="298"/>
      <c r="D682" s="121"/>
      <c r="E682" s="121"/>
    </row>
    <row r="683" spans="1:5" ht="12.75">
      <c r="A683" s="298"/>
      <c r="B683" s="298"/>
      <c r="C683" s="298"/>
      <c r="D683" s="121"/>
      <c r="E683" s="121"/>
    </row>
    <row r="684" spans="1:5" ht="12.75">
      <c r="A684" s="298"/>
      <c r="B684" s="298"/>
      <c r="C684" s="298"/>
      <c r="D684" s="121"/>
      <c r="E684" s="121"/>
    </row>
    <row r="685" spans="1:5" ht="12.75">
      <c r="A685" s="298"/>
      <c r="B685" s="298"/>
      <c r="C685" s="298"/>
      <c r="D685" s="121"/>
      <c r="E685" s="121"/>
    </row>
    <row r="686" spans="1:5" ht="12.75">
      <c r="A686" s="298"/>
      <c r="B686" s="298"/>
      <c r="C686" s="298"/>
      <c r="D686" s="121"/>
      <c r="E686" s="121"/>
    </row>
    <row r="687" spans="1:5" ht="12.75">
      <c r="A687" s="298"/>
      <c r="B687" s="298"/>
      <c r="C687" s="298"/>
      <c r="D687" s="121"/>
      <c r="E687" s="121"/>
    </row>
    <row r="688" spans="1:5" ht="12.75">
      <c r="A688" s="298"/>
      <c r="B688" s="298"/>
      <c r="C688" s="298"/>
      <c r="D688" s="121"/>
      <c r="E688" s="121"/>
    </row>
    <row r="689" spans="1:5" ht="12.75">
      <c r="A689" s="298"/>
      <c r="B689" s="298"/>
      <c r="C689" s="298"/>
      <c r="D689" s="121"/>
      <c r="E689" s="121"/>
    </row>
    <row r="690" spans="1:5" ht="12.75">
      <c r="A690" s="298"/>
      <c r="B690" s="298"/>
      <c r="C690" s="298"/>
      <c r="D690" s="121"/>
      <c r="E690" s="121"/>
    </row>
    <row r="691" spans="1:5" ht="12.75">
      <c r="A691" s="298"/>
      <c r="B691" s="298"/>
      <c r="C691" s="298"/>
      <c r="D691" s="121"/>
      <c r="E691" s="121"/>
    </row>
    <row r="692" spans="1:5" ht="12.75">
      <c r="A692" s="298"/>
      <c r="B692" s="298"/>
      <c r="C692" s="298"/>
      <c r="D692" s="121"/>
      <c r="E692" s="121"/>
    </row>
    <row r="693" spans="1:5" ht="12.75">
      <c r="A693" s="298"/>
      <c r="B693" s="298"/>
      <c r="C693" s="298"/>
      <c r="D693" s="121"/>
      <c r="E693" s="121"/>
    </row>
    <row r="694" spans="1:5" ht="12.75">
      <c r="A694" s="298"/>
      <c r="B694" s="298"/>
      <c r="C694" s="298"/>
      <c r="D694" s="121"/>
      <c r="E694" s="121"/>
    </row>
    <row r="695" spans="1:5" ht="12.75">
      <c r="A695" s="298"/>
      <c r="B695" s="298"/>
      <c r="C695" s="298"/>
      <c r="D695" s="121"/>
      <c r="E695" s="121"/>
    </row>
    <row r="696" spans="1:5" ht="12.75">
      <c r="A696" s="298"/>
      <c r="B696" s="298"/>
      <c r="C696" s="298"/>
      <c r="D696" s="121"/>
      <c r="E696" s="121"/>
    </row>
    <row r="697" spans="1:5" ht="12.75">
      <c r="A697" s="298"/>
      <c r="B697" s="298"/>
      <c r="C697" s="298"/>
      <c r="D697" s="121"/>
      <c r="E697" s="121"/>
    </row>
    <row r="698" spans="1:5" ht="12.75">
      <c r="A698" s="298"/>
      <c r="B698" s="298"/>
      <c r="C698" s="298"/>
      <c r="D698" s="121"/>
      <c r="E698" s="121"/>
    </row>
    <row r="699" spans="1:5" ht="12.75">
      <c r="A699" s="298"/>
      <c r="B699" s="298"/>
      <c r="C699" s="298"/>
      <c r="D699" s="121"/>
      <c r="E699" s="121"/>
    </row>
    <row r="700" spans="1:5" ht="12.75">
      <c r="A700" s="298"/>
      <c r="B700" s="298"/>
      <c r="C700" s="298"/>
      <c r="D700" s="121"/>
      <c r="E700" s="121"/>
    </row>
    <row r="701" spans="1:5" ht="12.75">
      <c r="A701" s="298"/>
      <c r="B701" s="298"/>
      <c r="C701" s="298"/>
      <c r="D701" s="121"/>
      <c r="E701" s="121"/>
    </row>
    <row r="702" spans="1:5" ht="12.75">
      <c r="A702" s="298"/>
      <c r="B702" s="298"/>
      <c r="C702" s="298"/>
      <c r="D702" s="121"/>
      <c r="E702" s="121"/>
    </row>
    <row r="703" spans="1:5" ht="12.75">
      <c r="A703" s="298"/>
      <c r="B703" s="298"/>
      <c r="C703" s="298"/>
      <c r="D703" s="121"/>
      <c r="E703" s="121"/>
    </row>
    <row r="704" spans="1:5" ht="12.75">
      <c r="A704" s="298"/>
      <c r="B704" s="298"/>
      <c r="C704" s="298"/>
      <c r="D704" s="121"/>
      <c r="E704" s="121"/>
    </row>
    <row r="705" spans="1:5" ht="12.75">
      <c r="A705" s="298"/>
      <c r="B705" s="298"/>
      <c r="C705" s="298"/>
      <c r="D705" s="121"/>
      <c r="E705" s="121"/>
    </row>
    <row r="706" spans="1:5" ht="12.75">
      <c r="A706" s="298"/>
      <c r="B706" s="298"/>
      <c r="C706" s="298"/>
      <c r="D706" s="121"/>
      <c r="E706" s="121"/>
    </row>
    <row r="707" spans="1:5" ht="12.75">
      <c r="A707" s="298"/>
      <c r="B707" s="298"/>
      <c r="C707" s="298"/>
      <c r="D707" s="121"/>
      <c r="E707" s="121"/>
    </row>
    <row r="708" spans="1:5" ht="12.75">
      <c r="A708" s="298"/>
      <c r="B708" s="298"/>
      <c r="C708" s="298"/>
      <c r="D708" s="121"/>
      <c r="E708" s="121"/>
    </row>
    <row r="709" spans="1:5" ht="12.75">
      <c r="A709" s="298"/>
      <c r="B709" s="298"/>
      <c r="C709" s="298"/>
      <c r="D709" s="121"/>
      <c r="E709" s="121"/>
    </row>
    <row r="710" spans="1:5" ht="12.75">
      <c r="A710" s="298"/>
      <c r="B710" s="298"/>
      <c r="C710" s="298"/>
      <c r="D710" s="121"/>
      <c r="E710" s="121"/>
    </row>
    <row r="711" spans="1:5" ht="12.75">
      <c r="A711" s="298"/>
      <c r="B711" s="298"/>
      <c r="C711" s="298"/>
      <c r="D711" s="121"/>
      <c r="E711" s="121"/>
    </row>
    <row r="712" spans="1:5" ht="12.75">
      <c r="A712" s="298"/>
      <c r="B712" s="298"/>
      <c r="C712" s="298"/>
      <c r="D712" s="121"/>
      <c r="E712" s="121"/>
    </row>
    <row r="713" spans="1:5" ht="12.75">
      <c r="A713" s="298"/>
      <c r="B713" s="298"/>
      <c r="C713" s="298"/>
      <c r="D713" s="121"/>
      <c r="E713" s="121"/>
    </row>
    <row r="714" spans="1:5" ht="12.75">
      <c r="A714" s="298"/>
      <c r="B714" s="298"/>
      <c r="C714" s="298"/>
      <c r="D714" s="121"/>
      <c r="E714" s="121"/>
    </row>
    <row r="715" spans="1:5" ht="12.75">
      <c r="A715" s="298"/>
      <c r="B715" s="298"/>
      <c r="C715" s="298"/>
      <c r="D715" s="121"/>
      <c r="E715" s="121"/>
    </row>
    <row r="716" spans="1:5" ht="12.75">
      <c r="A716" s="298"/>
      <c r="B716" s="298"/>
      <c r="C716" s="298"/>
      <c r="D716" s="121"/>
      <c r="E716" s="121"/>
    </row>
    <row r="717" spans="1:5" ht="12.75">
      <c r="A717" s="298"/>
      <c r="B717" s="298"/>
      <c r="C717" s="298"/>
      <c r="D717" s="121"/>
      <c r="E717" s="121"/>
    </row>
    <row r="718" spans="1:5" ht="12.75">
      <c r="A718" s="298"/>
      <c r="B718" s="298"/>
      <c r="C718" s="298"/>
      <c r="D718" s="121"/>
      <c r="E718" s="121"/>
    </row>
    <row r="719" spans="1:5" ht="12.75">
      <c r="A719" s="298"/>
      <c r="B719" s="298"/>
      <c r="C719" s="298"/>
      <c r="D719" s="121"/>
      <c r="E719" s="121"/>
    </row>
    <row r="720" spans="1:5" ht="12.75">
      <c r="A720" s="298"/>
      <c r="B720" s="298"/>
      <c r="C720" s="298"/>
      <c r="D720" s="121"/>
      <c r="E720" s="121"/>
    </row>
    <row r="721" spans="1:5" ht="12.75">
      <c r="A721" s="298"/>
      <c r="B721" s="298"/>
      <c r="C721" s="298"/>
      <c r="D721" s="121"/>
      <c r="E721" s="121"/>
    </row>
    <row r="722" spans="1:5" ht="12.75">
      <c r="A722" s="298"/>
      <c r="B722" s="298"/>
      <c r="C722" s="298"/>
      <c r="D722" s="121"/>
      <c r="E722" s="121"/>
    </row>
    <row r="723" spans="1:5" ht="12.75">
      <c r="A723" s="298"/>
      <c r="B723" s="298"/>
      <c r="C723" s="298"/>
      <c r="D723" s="121"/>
      <c r="E723" s="121"/>
    </row>
    <row r="724" spans="1:5" ht="12.75">
      <c r="A724" s="298"/>
      <c r="B724" s="298"/>
      <c r="C724" s="298"/>
      <c r="D724" s="121"/>
      <c r="E724" s="121"/>
    </row>
    <row r="725" spans="1:5" ht="12.75">
      <c r="A725" s="298"/>
      <c r="B725" s="298"/>
      <c r="C725" s="298"/>
      <c r="D725" s="121"/>
      <c r="E725" s="121"/>
    </row>
    <row r="726" spans="1:5" ht="12.75">
      <c r="A726" s="298"/>
      <c r="B726" s="298"/>
      <c r="C726" s="298"/>
      <c r="D726" s="121"/>
      <c r="E726" s="121"/>
    </row>
    <row r="727" spans="1:5" ht="12.75">
      <c r="A727" s="298"/>
      <c r="B727" s="298"/>
      <c r="C727" s="298"/>
      <c r="D727" s="121"/>
      <c r="E727" s="121"/>
    </row>
    <row r="728" spans="1:5" ht="12.75">
      <c r="A728" s="298"/>
      <c r="B728" s="298"/>
      <c r="C728" s="298"/>
      <c r="D728" s="121"/>
      <c r="E728" s="121"/>
    </row>
    <row r="729" spans="1:5" ht="12.75">
      <c r="A729" s="298"/>
      <c r="B729" s="298"/>
      <c r="C729" s="298"/>
      <c r="D729" s="121"/>
      <c r="E729" s="121"/>
    </row>
    <row r="730" spans="1:5" ht="12.75">
      <c r="A730" s="298"/>
      <c r="B730" s="298"/>
      <c r="C730" s="298"/>
      <c r="D730" s="121"/>
      <c r="E730" s="121"/>
    </row>
    <row r="731" spans="1:5" ht="12.75">
      <c r="A731" s="298"/>
      <c r="B731" s="298"/>
      <c r="C731" s="298"/>
      <c r="D731" s="121"/>
      <c r="E731" s="121"/>
    </row>
    <row r="732" spans="1:5" ht="12.75">
      <c r="A732" s="298"/>
      <c r="B732" s="298"/>
      <c r="C732" s="298"/>
      <c r="D732" s="121"/>
      <c r="E732" s="121"/>
    </row>
    <row r="733" spans="1:5" ht="12.75">
      <c r="A733" s="298"/>
      <c r="B733" s="298"/>
      <c r="C733" s="298"/>
      <c r="D733" s="121"/>
      <c r="E733" s="121"/>
    </row>
    <row r="734" spans="1:5" ht="12.75">
      <c r="A734" s="298"/>
      <c r="B734" s="298"/>
      <c r="C734" s="298"/>
      <c r="D734" s="121"/>
      <c r="E734" s="121"/>
    </row>
    <row r="735" spans="1:5" ht="12.75">
      <c r="A735" s="298"/>
      <c r="B735" s="298"/>
      <c r="C735" s="298"/>
      <c r="D735" s="121"/>
      <c r="E735" s="121"/>
    </row>
    <row r="736" spans="1:5" ht="12.75">
      <c r="A736" s="298"/>
      <c r="B736" s="298"/>
      <c r="C736" s="298"/>
      <c r="D736" s="121"/>
      <c r="E736" s="121"/>
    </row>
    <row r="737" spans="1:5" ht="12.75">
      <c r="A737" s="298"/>
      <c r="B737" s="298"/>
      <c r="C737" s="298"/>
      <c r="D737" s="121"/>
      <c r="E737" s="121"/>
    </row>
    <row r="738" spans="1:5" ht="12.75">
      <c r="A738" s="298"/>
      <c r="B738" s="298"/>
      <c r="C738" s="298"/>
      <c r="D738" s="121"/>
      <c r="E738" s="121"/>
    </row>
    <row r="739" spans="1:5" ht="12.75">
      <c r="A739" s="298"/>
      <c r="B739" s="298"/>
      <c r="C739" s="298"/>
      <c r="D739" s="121"/>
      <c r="E739" s="121"/>
    </row>
    <row r="740" spans="1:5" ht="12.75">
      <c r="A740" s="298"/>
      <c r="B740" s="298"/>
      <c r="C740" s="298"/>
      <c r="D740" s="121"/>
      <c r="E740" s="121"/>
    </row>
    <row r="741" spans="1:5" ht="12.75">
      <c r="A741" s="298"/>
      <c r="B741" s="298"/>
      <c r="C741" s="298"/>
      <c r="D741" s="121"/>
      <c r="E741" s="121"/>
    </row>
    <row r="742" spans="1:5" ht="12.75">
      <c r="A742" s="298"/>
      <c r="B742" s="298"/>
      <c r="C742" s="298"/>
      <c r="D742" s="121"/>
      <c r="E742" s="121"/>
    </row>
    <row r="743" spans="1:5" ht="12.75">
      <c r="A743" s="298"/>
      <c r="B743" s="298"/>
      <c r="C743" s="298"/>
      <c r="D743" s="121"/>
      <c r="E743" s="121"/>
    </row>
    <row r="744" spans="1:5" ht="12.75">
      <c r="A744" s="298"/>
      <c r="B744" s="298"/>
      <c r="C744" s="298"/>
      <c r="D744" s="121"/>
      <c r="E744" s="121"/>
    </row>
    <row r="745" spans="1:5" ht="12.75">
      <c r="A745" s="298"/>
      <c r="B745" s="298"/>
      <c r="C745" s="298"/>
      <c r="D745" s="121"/>
      <c r="E745" s="121"/>
    </row>
    <row r="746" spans="1:5" ht="12.75">
      <c r="A746" s="298"/>
      <c r="B746" s="298"/>
      <c r="C746" s="298"/>
      <c r="D746" s="121"/>
      <c r="E746" s="121"/>
    </row>
    <row r="747" spans="1:5" ht="12.75">
      <c r="A747" s="298"/>
      <c r="B747" s="298"/>
      <c r="C747" s="298"/>
      <c r="D747" s="121"/>
      <c r="E747" s="121"/>
    </row>
    <row r="748" spans="1:5" ht="12.75">
      <c r="A748" s="298"/>
      <c r="B748" s="298"/>
      <c r="C748" s="298"/>
      <c r="D748" s="121"/>
      <c r="E748" s="121"/>
    </row>
    <row r="749" spans="1:5" ht="12.75">
      <c r="A749" s="298"/>
      <c r="B749" s="298"/>
      <c r="C749" s="298"/>
      <c r="D749" s="121"/>
      <c r="E749" s="121"/>
    </row>
    <row r="750" spans="1:5" ht="12.75">
      <c r="A750" s="298"/>
      <c r="B750" s="298"/>
      <c r="C750" s="298"/>
      <c r="D750" s="121"/>
      <c r="E750" s="121"/>
    </row>
    <row r="751" spans="1:5" ht="12.75">
      <c r="A751" s="298"/>
      <c r="B751" s="298"/>
      <c r="C751" s="298"/>
      <c r="D751" s="121"/>
      <c r="E751" s="121"/>
    </row>
    <row r="752" spans="1:5" ht="12.75">
      <c r="A752" s="298"/>
      <c r="B752" s="298"/>
      <c r="C752" s="298"/>
      <c r="D752" s="121"/>
      <c r="E752" s="121"/>
    </row>
    <row r="753" spans="1:5" ht="12.75">
      <c r="A753" s="298"/>
      <c r="B753" s="298"/>
      <c r="C753" s="298"/>
      <c r="D753" s="121"/>
      <c r="E753" s="121"/>
    </row>
    <row r="754" spans="1:5" ht="12.75">
      <c r="A754" s="298"/>
      <c r="B754" s="298"/>
      <c r="C754" s="298"/>
      <c r="D754" s="121"/>
      <c r="E754" s="121"/>
    </row>
    <row r="755" spans="1:5" ht="12.75">
      <c r="A755" s="298"/>
      <c r="B755" s="298"/>
      <c r="C755" s="298"/>
      <c r="D755" s="121"/>
      <c r="E755" s="121"/>
    </row>
    <row r="756" spans="1:5" ht="12.75">
      <c r="A756" s="298"/>
      <c r="B756" s="298"/>
      <c r="C756" s="298"/>
      <c r="D756" s="121"/>
      <c r="E756" s="121"/>
    </row>
    <row r="757" spans="1:5" ht="12.75">
      <c r="A757" s="298"/>
      <c r="B757" s="298"/>
      <c r="C757" s="298"/>
      <c r="D757" s="121"/>
      <c r="E757" s="121"/>
    </row>
    <row r="758" spans="1:5" ht="12.75">
      <c r="A758" s="298"/>
      <c r="B758" s="298"/>
      <c r="C758" s="298"/>
      <c r="D758" s="121"/>
      <c r="E758" s="121"/>
    </row>
    <row r="759" spans="1:5" ht="12.75">
      <c r="A759" s="298"/>
      <c r="B759" s="298"/>
      <c r="C759" s="298"/>
      <c r="D759" s="121"/>
      <c r="E759" s="121"/>
    </row>
    <row r="760" spans="1:5" ht="12.75">
      <c r="A760" s="298"/>
      <c r="B760" s="298"/>
      <c r="C760" s="298"/>
      <c r="D760" s="121"/>
      <c r="E760" s="121"/>
    </row>
    <row r="761" spans="1:5" ht="12.75">
      <c r="A761" s="298"/>
      <c r="B761" s="298"/>
      <c r="C761" s="298"/>
      <c r="D761" s="121"/>
      <c r="E761" s="121"/>
    </row>
    <row r="762" spans="1:5" ht="12.75">
      <c r="A762" s="298"/>
      <c r="B762" s="298"/>
      <c r="C762" s="298"/>
      <c r="D762" s="121"/>
      <c r="E762" s="121"/>
    </row>
    <row r="763" spans="1:5" ht="12.75">
      <c r="A763" s="298"/>
      <c r="B763" s="298"/>
      <c r="C763" s="298"/>
      <c r="D763" s="121"/>
      <c r="E763" s="121"/>
    </row>
    <row r="764" spans="1:5" ht="12.75">
      <c r="A764" s="298"/>
      <c r="B764" s="298"/>
      <c r="C764" s="298"/>
      <c r="D764" s="121"/>
      <c r="E764" s="121"/>
    </row>
    <row r="765" spans="1:5" ht="12.75">
      <c r="A765" s="298"/>
      <c r="B765" s="298"/>
      <c r="C765" s="298"/>
      <c r="D765" s="121"/>
      <c r="E765" s="121"/>
    </row>
    <row r="766" spans="1:5" ht="12.75">
      <c r="A766" s="298"/>
      <c r="B766" s="298"/>
      <c r="C766" s="298"/>
      <c r="D766" s="121"/>
      <c r="E766" s="121"/>
    </row>
    <row r="767" spans="1:5" ht="12.75">
      <c r="A767" s="298"/>
      <c r="B767" s="298"/>
      <c r="C767" s="298"/>
      <c r="D767" s="121"/>
      <c r="E767" s="121"/>
    </row>
    <row r="768" spans="1:5" ht="12.75">
      <c r="A768" s="298"/>
      <c r="B768" s="298"/>
      <c r="C768" s="298"/>
      <c r="D768" s="121"/>
      <c r="E768" s="121"/>
    </row>
    <row r="769" spans="1:5" ht="12.75">
      <c r="A769" s="298"/>
      <c r="B769" s="298"/>
      <c r="C769" s="298"/>
      <c r="D769" s="121"/>
      <c r="E769" s="121"/>
    </row>
    <row r="770" spans="1:5" ht="12.75">
      <c r="A770" s="298"/>
      <c r="B770" s="298"/>
      <c r="C770" s="298"/>
      <c r="D770" s="121"/>
      <c r="E770" s="121"/>
    </row>
    <row r="771" spans="1:5" ht="12.75">
      <c r="A771" s="298"/>
      <c r="B771" s="298"/>
      <c r="C771" s="298"/>
      <c r="D771" s="121"/>
      <c r="E771" s="121"/>
    </row>
    <row r="772" spans="1:5" ht="12.75">
      <c r="A772" s="298"/>
      <c r="B772" s="298"/>
      <c r="C772" s="298"/>
      <c r="D772" s="121"/>
      <c r="E772" s="121"/>
    </row>
    <row r="773" spans="1:5" ht="12.75">
      <c r="A773" s="298"/>
      <c r="B773" s="298"/>
      <c r="C773" s="298"/>
      <c r="D773" s="121"/>
      <c r="E773" s="121"/>
    </row>
    <row r="774" spans="1:5" ht="12.75">
      <c r="A774" s="298"/>
      <c r="B774" s="298"/>
      <c r="C774" s="298"/>
      <c r="D774" s="121"/>
      <c r="E774" s="121"/>
    </row>
    <row r="775" spans="1:5" ht="12.75">
      <c r="A775" s="298"/>
      <c r="B775" s="298"/>
      <c r="C775" s="298"/>
      <c r="D775" s="121"/>
      <c r="E775" s="121"/>
    </row>
    <row r="776" spans="1:5" ht="12.75">
      <c r="A776" s="298"/>
      <c r="B776" s="298"/>
      <c r="C776" s="298"/>
      <c r="D776" s="121"/>
      <c r="E776" s="121"/>
    </row>
    <row r="777" spans="1:5" ht="12.75">
      <c r="A777" s="298"/>
      <c r="B777" s="298"/>
      <c r="C777" s="298"/>
      <c r="D777" s="121"/>
      <c r="E777" s="121"/>
    </row>
    <row r="778" spans="1:5" ht="12.75">
      <c r="A778" s="298"/>
      <c r="B778" s="298"/>
      <c r="C778" s="298"/>
      <c r="D778" s="121"/>
      <c r="E778" s="121"/>
    </row>
    <row r="779" spans="1:5" ht="12.75">
      <c r="A779" s="298"/>
      <c r="B779" s="298"/>
      <c r="C779" s="298"/>
      <c r="D779" s="121"/>
      <c r="E779" s="121"/>
    </row>
    <row r="780" spans="1:5" ht="12.75">
      <c r="A780" s="298"/>
      <c r="B780" s="298"/>
      <c r="C780" s="298"/>
      <c r="D780" s="121"/>
      <c r="E780" s="121"/>
    </row>
    <row r="781" spans="1:5" ht="12.75">
      <c r="A781" s="298"/>
      <c r="B781" s="298"/>
      <c r="C781" s="298"/>
      <c r="D781" s="121"/>
      <c r="E781" s="121"/>
    </row>
    <row r="782" spans="1:5" ht="12.75">
      <c r="A782" s="298"/>
      <c r="B782" s="298"/>
      <c r="C782" s="298"/>
      <c r="D782" s="121"/>
      <c r="E782" s="121"/>
    </row>
    <row r="783" spans="1:5" ht="12.75">
      <c r="A783" s="298"/>
      <c r="B783" s="298"/>
      <c r="C783" s="298"/>
      <c r="D783" s="121"/>
      <c r="E783" s="121"/>
    </row>
    <row r="784" spans="1:5" ht="12.75">
      <c r="A784" s="298"/>
      <c r="B784" s="298"/>
      <c r="C784" s="298"/>
      <c r="D784" s="121"/>
      <c r="E784" s="121"/>
    </row>
    <row r="785" spans="1:5" ht="12.75">
      <c r="A785" s="298"/>
      <c r="B785" s="298"/>
      <c r="C785" s="298"/>
      <c r="D785" s="121"/>
      <c r="E785" s="121"/>
    </row>
    <row r="786" spans="1:5" ht="12.75">
      <c r="A786" s="298"/>
      <c r="B786" s="298"/>
      <c r="C786" s="298"/>
      <c r="D786" s="121"/>
      <c r="E786" s="121"/>
    </row>
    <row r="787" spans="1:5" ht="12.75">
      <c r="A787" s="298"/>
      <c r="B787" s="298"/>
      <c r="C787" s="298"/>
      <c r="D787" s="121"/>
      <c r="E787" s="121"/>
    </row>
    <row r="788" spans="1:5" ht="12.75">
      <c r="A788" s="298"/>
      <c r="B788" s="298"/>
      <c r="C788" s="298"/>
      <c r="D788" s="121"/>
      <c r="E788" s="121"/>
    </row>
    <row r="789" spans="1:5" ht="12.75">
      <c r="A789" s="298"/>
      <c r="B789" s="298"/>
      <c r="C789" s="298"/>
      <c r="D789" s="121"/>
      <c r="E789" s="121"/>
    </row>
    <row r="790" spans="1:5" ht="12.75">
      <c r="A790" s="298"/>
      <c r="B790" s="298"/>
      <c r="C790" s="298"/>
      <c r="D790" s="121"/>
      <c r="E790" s="121"/>
    </row>
    <row r="791" spans="1:5" ht="12.75">
      <c r="A791" s="298"/>
      <c r="B791" s="298"/>
      <c r="C791" s="298"/>
      <c r="D791" s="121"/>
      <c r="E791" s="121"/>
    </row>
    <row r="792" spans="1:5" ht="12.75">
      <c r="A792" s="298"/>
      <c r="B792" s="298"/>
      <c r="C792" s="298"/>
      <c r="D792" s="121"/>
      <c r="E792" s="121"/>
    </row>
    <row r="793" spans="1:5" ht="12.75">
      <c r="A793" s="298"/>
      <c r="B793" s="298"/>
      <c r="C793" s="298"/>
      <c r="D793" s="121"/>
      <c r="E793" s="121"/>
    </row>
    <row r="794" spans="1:5" ht="12.75">
      <c r="A794" s="298"/>
      <c r="B794" s="298"/>
      <c r="C794" s="298"/>
      <c r="D794" s="121"/>
      <c r="E794" s="121"/>
    </row>
    <row r="795" spans="1:5" ht="12.75">
      <c r="A795" s="298"/>
      <c r="B795" s="298"/>
      <c r="C795" s="298"/>
      <c r="D795" s="121"/>
      <c r="E795" s="121"/>
    </row>
    <row r="796" spans="1:5" ht="12.75">
      <c r="A796" s="298"/>
      <c r="B796" s="298"/>
      <c r="C796" s="298"/>
      <c r="D796" s="121"/>
      <c r="E796" s="121"/>
    </row>
    <row r="797" spans="1:5" ht="12.75">
      <c r="A797" s="298"/>
      <c r="B797" s="298"/>
      <c r="C797" s="298"/>
      <c r="D797" s="121"/>
      <c r="E797" s="121"/>
    </row>
    <row r="798" spans="1:5" ht="12.75">
      <c r="A798" s="298"/>
      <c r="B798" s="298"/>
      <c r="C798" s="298"/>
      <c r="D798" s="121"/>
      <c r="E798" s="121"/>
    </row>
    <row r="799" spans="1:5" ht="12.75">
      <c r="A799" s="298"/>
      <c r="B799" s="298"/>
      <c r="C799" s="298"/>
      <c r="D799" s="121"/>
      <c r="E799" s="121"/>
    </row>
    <row r="800" spans="1:5" ht="12.75">
      <c r="A800" s="298"/>
      <c r="B800" s="298"/>
      <c r="C800" s="298"/>
      <c r="D800" s="121"/>
      <c r="E800" s="121"/>
    </row>
    <row r="801" spans="1:5" ht="12.75">
      <c r="A801" s="298"/>
      <c r="B801" s="298"/>
      <c r="C801" s="298"/>
      <c r="D801" s="121"/>
      <c r="E801" s="121"/>
    </row>
    <row r="802" spans="1:5" ht="12.75">
      <c r="A802" s="298"/>
      <c r="B802" s="298"/>
      <c r="C802" s="298"/>
      <c r="D802" s="121"/>
      <c r="E802" s="121"/>
    </row>
    <row r="803" spans="1:5" ht="12.75">
      <c r="A803" s="298"/>
      <c r="B803" s="298"/>
      <c r="C803" s="298"/>
      <c r="D803" s="121"/>
      <c r="E803" s="121"/>
    </row>
    <row r="804" spans="1:5" ht="12.75">
      <c r="A804" s="298"/>
      <c r="B804" s="298"/>
      <c r="C804" s="298"/>
      <c r="D804" s="121"/>
      <c r="E804" s="121"/>
    </row>
    <row r="805" spans="1:5" ht="12.75">
      <c r="A805" s="298"/>
      <c r="B805" s="298"/>
      <c r="C805" s="298"/>
      <c r="D805" s="121"/>
      <c r="E805" s="121"/>
    </row>
    <row r="806" spans="1:5" ht="12.75">
      <c r="A806" s="298"/>
      <c r="B806" s="298"/>
      <c r="C806" s="298"/>
      <c r="D806" s="121"/>
      <c r="E806" s="121"/>
    </row>
    <row r="807" spans="1:5" ht="12.75">
      <c r="A807" s="298"/>
      <c r="B807" s="298"/>
      <c r="C807" s="298"/>
      <c r="D807" s="121"/>
      <c r="E807" s="121"/>
    </row>
    <row r="808" spans="1:5" ht="12.75">
      <c r="A808" s="298"/>
      <c r="B808" s="298"/>
      <c r="C808" s="298"/>
      <c r="D808" s="121"/>
      <c r="E808" s="121"/>
    </row>
    <row r="809" spans="1:5" ht="12.75">
      <c r="A809" s="298"/>
      <c r="B809" s="298"/>
      <c r="C809" s="298"/>
      <c r="D809" s="121"/>
      <c r="E809" s="121"/>
    </row>
    <row r="810" spans="1:5" ht="12.75">
      <c r="A810" s="298"/>
      <c r="B810" s="298"/>
      <c r="C810" s="298"/>
      <c r="D810" s="121"/>
      <c r="E810" s="121"/>
    </row>
    <row r="811" spans="1:5" ht="12.75">
      <c r="A811" s="298"/>
      <c r="B811" s="298"/>
      <c r="C811" s="298"/>
      <c r="D811" s="121"/>
      <c r="E811" s="121"/>
    </row>
    <row r="812" spans="1:5" ht="12.75">
      <c r="A812" s="298"/>
      <c r="B812" s="298"/>
      <c r="C812" s="298"/>
      <c r="D812" s="121"/>
      <c r="E812" s="121"/>
    </row>
    <row r="813" spans="1:5" ht="12.75">
      <c r="A813" s="298"/>
      <c r="B813" s="298"/>
      <c r="C813" s="298"/>
      <c r="D813" s="121"/>
      <c r="E813" s="121"/>
    </row>
    <row r="814" spans="1:5" ht="12.75">
      <c r="A814" s="298"/>
      <c r="B814" s="298"/>
      <c r="C814" s="298"/>
      <c r="D814" s="121"/>
      <c r="E814" s="121"/>
    </row>
    <row r="815" spans="1:5" ht="12.75">
      <c r="A815" s="298"/>
      <c r="B815" s="298"/>
      <c r="C815" s="298"/>
      <c r="D815" s="121"/>
      <c r="E815" s="121"/>
    </row>
    <row r="816" spans="1:5" ht="12.75">
      <c r="A816" s="298"/>
      <c r="B816" s="298"/>
      <c r="C816" s="298"/>
      <c r="D816" s="121"/>
      <c r="E816" s="121"/>
    </row>
    <row r="817" spans="1:5" ht="12.75">
      <c r="A817" s="298"/>
      <c r="B817" s="298"/>
      <c r="C817" s="298"/>
      <c r="D817" s="121"/>
      <c r="E817" s="121"/>
    </row>
    <row r="818" spans="1:5" ht="12.75">
      <c r="A818" s="298"/>
      <c r="B818" s="298"/>
      <c r="C818" s="298"/>
      <c r="D818" s="121"/>
      <c r="E818" s="121"/>
    </row>
    <row r="819" spans="1:5" ht="12.75">
      <c r="A819" s="298"/>
      <c r="B819" s="298"/>
      <c r="C819" s="298"/>
      <c r="D819" s="121"/>
      <c r="E819" s="121"/>
    </row>
    <row r="820" spans="1:5" ht="12.75">
      <c r="A820" s="298"/>
      <c r="B820" s="298"/>
      <c r="C820" s="298"/>
      <c r="D820" s="121"/>
      <c r="E820" s="121"/>
    </row>
    <row r="821" spans="1:5" ht="12.75">
      <c r="A821" s="298"/>
      <c r="B821" s="298"/>
      <c r="C821" s="298"/>
      <c r="D821" s="121"/>
      <c r="E821" s="121"/>
    </row>
    <row r="822" spans="1:5" ht="12.75">
      <c r="A822" s="298"/>
      <c r="B822" s="298"/>
      <c r="C822" s="298"/>
      <c r="D822" s="121"/>
      <c r="E822" s="121"/>
    </row>
    <row r="823" spans="1:5" ht="12.75">
      <c r="A823" s="298"/>
      <c r="B823" s="298"/>
      <c r="C823" s="298"/>
      <c r="D823" s="121"/>
      <c r="E823" s="121"/>
    </row>
    <row r="824" spans="1:5" ht="12.75">
      <c r="A824" s="298"/>
      <c r="B824" s="298"/>
      <c r="C824" s="298"/>
      <c r="D824" s="121"/>
      <c r="E824" s="121"/>
    </row>
    <row r="825" spans="1:5" ht="12.75">
      <c r="A825" s="298"/>
      <c r="B825" s="298"/>
      <c r="C825" s="298"/>
      <c r="D825" s="121"/>
      <c r="E825" s="121"/>
    </row>
    <row r="826" spans="1:5" ht="12.75">
      <c r="A826" s="298"/>
      <c r="B826" s="298"/>
      <c r="C826" s="298"/>
      <c r="D826" s="121"/>
      <c r="E826" s="121"/>
    </row>
    <row r="827" spans="1:5" ht="12.75">
      <c r="A827" s="298"/>
      <c r="B827" s="298"/>
      <c r="C827" s="298"/>
      <c r="D827" s="121"/>
      <c r="E827" s="121"/>
    </row>
    <row r="828" spans="1:5" ht="12.75">
      <c r="A828" s="298"/>
      <c r="B828" s="298"/>
      <c r="C828" s="298"/>
      <c r="D828" s="121"/>
      <c r="E828" s="121"/>
    </row>
    <row r="829" spans="1:5" ht="12.75">
      <c r="A829" s="298"/>
      <c r="B829" s="298"/>
      <c r="C829" s="298"/>
      <c r="D829" s="121"/>
      <c r="E829" s="121"/>
    </row>
  </sheetData>
  <mergeCells count="4">
    <mergeCell ref="A2:E2"/>
    <mergeCell ref="A3:E3"/>
    <mergeCell ref="D5:E5"/>
    <mergeCell ref="A67:D67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94"/>
  <sheetViews>
    <sheetView workbookViewId="0" topLeftCell="A1">
      <selection activeCell="C19" sqref="C19"/>
    </sheetView>
  </sheetViews>
  <sheetFormatPr defaultColWidth="9.140625" defaultRowHeight="12.75"/>
  <cols>
    <col min="1" max="1" width="7.140625" style="120" customWidth="1"/>
    <col min="2" max="2" width="9.8515625" style="120" customWidth="1"/>
    <col min="3" max="3" width="11.8515625" style="120" customWidth="1"/>
    <col min="4" max="4" width="43.7109375" style="3" customWidth="1"/>
    <col min="5" max="5" width="16.28125" style="3" customWidth="1"/>
    <col min="6" max="16384" width="9.140625" style="121" customWidth="1"/>
  </cols>
  <sheetData>
    <row r="1" spans="3:5" ht="12.75">
      <c r="C1" s="490"/>
      <c r="E1" t="s">
        <v>580</v>
      </c>
    </row>
    <row r="2" spans="1:5" s="122" customFormat="1" ht="24.75" customHeight="1">
      <c r="A2" s="723" t="s">
        <v>241</v>
      </c>
      <c r="B2" s="723"/>
      <c r="C2" s="723"/>
      <c r="D2" s="723"/>
      <c r="E2" s="723"/>
    </row>
    <row r="3" spans="1:5" s="502" customFormat="1" ht="39" customHeight="1">
      <c r="A3" s="719" t="s">
        <v>581</v>
      </c>
      <c r="B3" s="719"/>
      <c r="C3" s="719"/>
      <c r="D3" s="719"/>
      <c r="E3" s="719"/>
    </row>
    <row r="4" spans="1:5" s="503" customFormat="1" ht="9.75" customHeight="1">
      <c r="A4" s="113"/>
      <c r="B4" s="113"/>
      <c r="C4" s="113"/>
      <c r="D4" s="732"/>
      <c r="E4" s="732"/>
    </row>
    <row r="5" spans="1:5" s="125" customFormat="1" ht="27.75" customHeight="1">
      <c r="A5" s="123" t="s">
        <v>92</v>
      </c>
      <c r="B5" s="124" t="s">
        <v>93</v>
      </c>
      <c r="C5" s="124" t="s">
        <v>179</v>
      </c>
      <c r="D5" s="124" t="s">
        <v>94</v>
      </c>
      <c r="E5" s="124" t="s">
        <v>95</v>
      </c>
    </row>
    <row r="6" spans="1:5" s="131" customFormat="1" ht="14.25" customHeight="1">
      <c r="A6" s="302" t="s">
        <v>242</v>
      </c>
      <c r="B6" s="127"/>
      <c r="C6" s="127"/>
      <c r="D6" s="129" t="s">
        <v>243</v>
      </c>
      <c r="E6" s="130"/>
    </row>
    <row r="7" spans="1:5" s="135" customFormat="1" ht="14.25" customHeight="1">
      <c r="A7" s="303"/>
      <c r="B7" s="28" t="s">
        <v>244</v>
      </c>
      <c r="C7" s="28"/>
      <c r="D7" s="304" t="s">
        <v>245</v>
      </c>
      <c r="E7" s="201"/>
    </row>
    <row r="8" spans="1:5" s="139" customFormat="1" ht="51">
      <c r="A8" s="305"/>
      <c r="B8" s="100"/>
      <c r="C8" s="65" t="s">
        <v>246</v>
      </c>
      <c r="D8" s="138" t="s">
        <v>247</v>
      </c>
      <c r="E8" s="306">
        <v>20000</v>
      </c>
    </row>
    <row r="9" spans="1:5" s="135" customFormat="1" ht="14.25" customHeight="1">
      <c r="A9" s="311"/>
      <c r="B9" s="359"/>
      <c r="C9" s="141"/>
      <c r="D9" s="142"/>
      <c r="E9" s="12">
        <f>SUM(E8:E8)</f>
        <v>20000</v>
      </c>
    </row>
    <row r="10" spans="1:5" s="131" customFormat="1" ht="14.25" customHeight="1">
      <c r="A10" s="151"/>
      <c r="B10" s="151"/>
      <c r="C10" s="151"/>
      <c r="D10" s="154"/>
      <c r="E10" s="155">
        <f>E9</f>
        <v>20000</v>
      </c>
    </row>
    <row r="11" spans="1:5" s="224" customFormat="1" ht="19.5" customHeight="1">
      <c r="A11" s="176">
        <v>750</v>
      </c>
      <c r="B11" s="236"/>
      <c r="C11" s="236"/>
      <c r="D11" s="129" t="s">
        <v>140</v>
      </c>
      <c r="E11" s="238"/>
    </row>
    <row r="12" spans="1:5" s="135" customFormat="1" ht="12.75">
      <c r="A12" s="161"/>
      <c r="B12" s="231">
        <v>75095</v>
      </c>
      <c r="C12" s="231"/>
      <c r="D12" s="383" t="s">
        <v>102</v>
      </c>
      <c r="E12" s="384"/>
    </row>
    <row r="13" spans="1:5" ht="38.25">
      <c r="A13" s="264"/>
      <c r="B13" s="257"/>
      <c r="C13" s="261">
        <v>2820</v>
      </c>
      <c r="D13" s="147" t="s">
        <v>368</v>
      </c>
      <c r="E13" s="168">
        <v>30000</v>
      </c>
    </row>
    <row r="14" spans="1:5" ht="14.25" customHeight="1">
      <c r="A14" s="217"/>
      <c r="B14" s="235"/>
      <c r="C14" s="187"/>
      <c r="D14" s="434"/>
      <c r="E14" s="12">
        <f>SUM(E13:E13)</f>
        <v>30000</v>
      </c>
    </row>
    <row r="15" spans="1:5" s="131" customFormat="1" ht="15.75">
      <c r="A15" s="152"/>
      <c r="B15" s="152"/>
      <c r="C15" s="152"/>
      <c r="D15" s="154"/>
      <c r="E15" s="155">
        <f>E14</f>
        <v>30000</v>
      </c>
    </row>
    <row r="16" spans="1:5" s="131" customFormat="1" ht="14.25" customHeight="1">
      <c r="A16" s="288">
        <v>851</v>
      </c>
      <c r="B16" s="280"/>
      <c r="C16" s="280"/>
      <c r="D16" s="246" t="s">
        <v>191</v>
      </c>
      <c r="E16" s="255"/>
    </row>
    <row r="17" spans="1:5" s="135" customFormat="1" ht="14.25" customHeight="1">
      <c r="A17" s="269"/>
      <c r="B17" s="256">
        <v>85153</v>
      </c>
      <c r="C17" s="256"/>
      <c r="D17" s="420" t="s">
        <v>367</v>
      </c>
      <c r="E17" s="384"/>
    </row>
    <row r="18" spans="1:5" s="139" customFormat="1" ht="39.75" customHeight="1">
      <c r="A18" s="284"/>
      <c r="B18" s="289"/>
      <c r="C18" s="267">
        <v>2820</v>
      </c>
      <c r="D18" s="263" t="s">
        <v>368</v>
      </c>
      <c r="E18" s="165">
        <v>3000</v>
      </c>
    </row>
    <row r="19" spans="1:5" ht="12.75">
      <c r="A19" s="264"/>
      <c r="B19" s="257"/>
      <c r="C19" s="374"/>
      <c r="D19" s="188"/>
      <c r="E19" s="12">
        <f>SUM(E18:E18)</f>
        <v>3000</v>
      </c>
    </row>
    <row r="20" spans="1:5" s="135" customFormat="1" ht="12.75">
      <c r="A20" s="269"/>
      <c r="B20" s="256">
        <v>85154</v>
      </c>
      <c r="C20" s="256"/>
      <c r="D20" s="427" t="s">
        <v>369</v>
      </c>
      <c r="E20" s="384"/>
    </row>
    <row r="21" spans="1:5" ht="38.25">
      <c r="A21" s="166"/>
      <c r="B21" s="169"/>
      <c r="C21" s="234">
        <v>2820</v>
      </c>
      <c r="D21" s="460" t="s">
        <v>368</v>
      </c>
      <c r="E21" s="168">
        <v>6000</v>
      </c>
    </row>
    <row r="22" spans="1:5" ht="15.75" customHeight="1">
      <c r="A22" s="264"/>
      <c r="B22" s="257"/>
      <c r="C22" s="198"/>
      <c r="D22" s="188"/>
      <c r="E22" s="12">
        <f>SUM(E21:E21)</f>
        <v>6000</v>
      </c>
    </row>
    <row r="23" spans="1:5" s="135" customFormat="1" ht="14.25" customHeight="1">
      <c r="A23" s="269"/>
      <c r="B23" s="248">
        <v>85195</v>
      </c>
      <c r="C23" s="269"/>
      <c r="D23" s="133" t="s">
        <v>102</v>
      </c>
      <c r="E23" s="163"/>
    </row>
    <row r="24" spans="1:5" ht="38.25">
      <c r="A24" s="264"/>
      <c r="B24" s="264"/>
      <c r="C24" s="258">
        <v>2820</v>
      </c>
      <c r="D24" s="147" t="s">
        <v>368</v>
      </c>
      <c r="E24" s="168">
        <v>6000</v>
      </c>
    </row>
    <row r="25" spans="1:5" ht="12.75" customHeight="1">
      <c r="A25" s="252"/>
      <c r="B25" s="252"/>
      <c r="C25" s="410"/>
      <c r="D25" s="188"/>
      <c r="E25" s="12">
        <f>SUM(E24:E24)</f>
        <v>6000</v>
      </c>
    </row>
    <row r="26" spans="1:5" s="131" customFormat="1" ht="15.75">
      <c r="A26" s="381"/>
      <c r="B26" s="153"/>
      <c r="C26" s="153"/>
      <c r="D26" s="154"/>
      <c r="E26" s="155">
        <f>E25+E19+E22</f>
        <v>15000</v>
      </c>
    </row>
    <row r="27" spans="1:5" s="131" customFormat="1" ht="14.25" customHeight="1">
      <c r="A27" s="288">
        <v>926</v>
      </c>
      <c r="B27" s="254"/>
      <c r="C27" s="254"/>
      <c r="D27" s="129" t="s">
        <v>391</v>
      </c>
      <c r="E27" s="255"/>
    </row>
    <row r="28" spans="1:5" s="135" customFormat="1" ht="12.75">
      <c r="A28" s="269"/>
      <c r="B28" s="266">
        <v>92605</v>
      </c>
      <c r="C28" s="269"/>
      <c r="D28" s="133" t="s">
        <v>393</v>
      </c>
      <c r="E28" s="163"/>
    </row>
    <row r="29" spans="1:5" ht="38.25">
      <c r="A29" s="264"/>
      <c r="B29" s="257"/>
      <c r="C29" s="258">
        <v>2820</v>
      </c>
      <c r="D29" s="147" t="s">
        <v>368</v>
      </c>
      <c r="E29" s="168">
        <v>270000</v>
      </c>
    </row>
    <row r="30" spans="1:5" ht="14.25" customHeight="1">
      <c r="A30" s="252"/>
      <c r="B30" s="197"/>
      <c r="C30" s="410"/>
      <c r="D30" s="188"/>
      <c r="E30" s="12">
        <f>SUM(E29)</f>
        <v>270000</v>
      </c>
    </row>
    <row r="31" spans="1:5" s="131" customFormat="1" ht="14.25" customHeight="1">
      <c r="A31" s="152"/>
      <c r="B31" s="152"/>
      <c r="C31" s="152"/>
      <c r="D31" s="154"/>
      <c r="E31" s="155">
        <f>E30</f>
        <v>270000</v>
      </c>
    </row>
    <row r="32" spans="1:5" s="160" customFormat="1" ht="25.5" customHeight="1" thickBot="1">
      <c r="A32" s="725"/>
      <c r="B32" s="725"/>
      <c r="C32" s="725"/>
      <c r="D32" s="725"/>
      <c r="E32" s="296">
        <f>E31+E26+E15+E10</f>
        <v>335000</v>
      </c>
    </row>
    <row r="33" spans="4:5" ht="12.75">
      <c r="D33" s="297"/>
      <c r="E33" s="297"/>
    </row>
    <row r="34" spans="1:5" ht="12.75">
      <c r="A34" s="298"/>
      <c r="B34" s="298"/>
      <c r="C34" s="298"/>
      <c r="D34" s="299"/>
      <c r="E34" s="299"/>
    </row>
    <row r="35" spans="1:5" ht="12.75">
      <c r="A35" s="298"/>
      <c r="B35" s="298"/>
      <c r="C35" s="298"/>
      <c r="D35" s="121"/>
      <c r="E35" s="121"/>
    </row>
    <row r="36" spans="1:5" ht="12.75">
      <c r="A36" s="298"/>
      <c r="B36" s="298"/>
      <c r="C36" s="298"/>
      <c r="D36" s="121"/>
      <c r="E36" s="121"/>
    </row>
    <row r="37" spans="1:5" ht="12.75">
      <c r="A37" s="298"/>
      <c r="B37" s="298"/>
      <c r="C37" s="298"/>
      <c r="D37" s="121"/>
      <c r="E37" s="121"/>
    </row>
    <row r="38" spans="1:5" ht="12.75">
      <c r="A38" s="298"/>
      <c r="B38" s="298"/>
      <c r="C38" s="298"/>
      <c r="D38" s="121"/>
      <c r="E38" s="121"/>
    </row>
    <row r="39" spans="1:5" ht="12.75">
      <c r="A39" s="298"/>
      <c r="B39" s="298"/>
      <c r="C39" s="298"/>
      <c r="D39" s="121"/>
      <c r="E39" s="121"/>
    </row>
    <row r="40" spans="1:5" ht="12.75">
      <c r="A40" s="298"/>
      <c r="B40" s="298"/>
      <c r="C40" s="298"/>
      <c r="D40" s="121"/>
      <c r="E40" s="121"/>
    </row>
    <row r="41" spans="1:5" ht="12.75">
      <c r="A41" s="298"/>
      <c r="B41" s="298"/>
      <c r="C41" s="298"/>
      <c r="D41" s="121"/>
      <c r="E41" s="121"/>
    </row>
    <row r="42" spans="1:5" ht="12.75">
      <c r="A42" s="298"/>
      <c r="B42" s="298"/>
      <c r="C42" s="298"/>
      <c r="D42" s="121"/>
      <c r="E42" s="121"/>
    </row>
    <row r="43" spans="1:5" ht="12.75">
      <c r="A43" s="298"/>
      <c r="B43" s="298"/>
      <c r="C43" s="298"/>
      <c r="D43" s="121"/>
      <c r="E43" s="121"/>
    </row>
    <row r="44" spans="1:5" ht="12.75">
      <c r="A44" s="298"/>
      <c r="B44" s="298"/>
      <c r="C44" s="298"/>
      <c r="D44" s="121"/>
      <c r="E44" s="121"/>
    </row>
    <row r="45" spans="1:5" ht="12.75">
      <c r="A45" s="298"/>
      <c r="B45" s="298"/>
      <c r="C45" s="298"/>
      <c r="D45" s="121"/>
      <c r="E45" s="121"/>
    </row>
    <row r="46" spans="1:5" ht="12.75">
      <c r="A46" s="298"/>
      <c r="B46" s="298"/>
      <c r="C46" s="298"/>
      <c r="D46" s="121"/>
      <c r="E46" s="121"/>
    </row>
    <row r="47" spans="1:5" ht="12.75">
      <c r="A47" s="298"/>
      <c r="B47" s="298"/>
      <c r="C47" s="298"/>
      <c r="D47" s="121"/>
      <c r="E47" s="121"/>
    </row>
    <row r="48" spans="1:5" ht="12.75">
      <c r="A48" s="298"/>
      <c r="B48" s="298"/>
      <c r="C48" s="298"/>
      <c r="D48" s="121"/>
      <c r="E48" s="121"/>
    </row>
    <row r="49" spans="1:5" ht="12.75">
      <c r="A49" s="298"/>
      <c r="B49" s="298"/>
      <c r="C49" s="298"/>
      <c r="D49" s="121"/>
      <c r="E49" s="121"/>
    </row>
    <row r="50" spans="1:5" ht="12.75">
      <c r="A50" s="298"/>
      <c r="B50" s="298"/>
      <c r="C50" s="298"/>
      <c r="D50" s="121"/>
      <c r="E50" s="121"/>
    </row>
    <row r="51" spans="1:5" ht="12.75">
      <c r="A51" s="298"/>
      <c r="B51" s="298"/>
      <c r="C51" s="298"/>
      <c r="D51" s="121"/>
      <c r="E51" s="121"/>
    </row>
    <row r="52" spans="1:5" ht="12.75">
      <c r="A52" s="298"/>
      <c r="B52" s="298"/>
      <c r="C52" s="298"/>
      <c r="D52" s="121"/>
      <c r="E52" s="121"/>
    </row>
    <row r="53" spans="1:5" ht="12.75">
      <c r="A53" s="298"/>
      <c r="B53" s="298"/>
      <c r="C53" s="298"/>
      <c r="D53" s="121"/>
      <c r="E53" s="121"/>
    </row>
    <row r="54" spans="1:5" ht="12.75">
      <c r="A54" s="298"/>
      <c r="B54" s="298"/>
      <c r="C54" s="298"/>
      <c r="D54" s="121"/>
      <c r="E54" s="121"/>
    </row>
    <row r="55" spans="1:5" ht="12.75">
      <c r="A55" s="298"/>
      <c r="B55" s="298"/>
      <c r="C55" s="298"/>
      <c r="D55" s="121"/>
      <c r="E55" s="121"/>
    </row>
    <row r="56" spans="1:5" ht="12.75">
      <c r="A56" s="298"/>
      <c r="B56" s="298"/>
      <c r="C56" s="298"/>
      <c r="D56" s="121"/>
      <c r="E56" s="121"/>
    </row>
    <row r="57" spans="1:5" ht="12.75">
      <c r="A57" s="298"/>
      <c r="B57" s="298"/>
      <c r="C57" s="298"/>
      <c r="D57" s="121"/>
      <c r="E57" s="121"/>
    </row>
    <row r="58" spans="1:5" ht="12.75">
      <c r="A58" s="298"/>
      <c r="B58" s="298"/>
      <c r="C58" s="298"/>
      <c r="D58" s="121"/>
      <c r="E58" s="121"/>
    </row>
    <row r="59" spans="1:5" ht="12.75">
      <c r="A59" s="298"/>
      <c r="B59" s="298"/>
      <c r="C59" s="298"/>
      <c r="D59" s="121"/>
      <c r="E59" s="121"/>
    </row>
    <row r="60" spans="1:5" ht="12.75">
      <c r="A60" s="298"/>
      <c r="B60" s="298"/>
      <c r="C60" s="298"/>
      <c r="D60" s="121"/>
      <c r="E60" s="121"/>
    </row>
    <row r="61" spans="1:5" ht="12.75">
      <c r="A61" s="298"/>
      <c r="B61" s="298"/>
      <c r="C61" s="298"/>
      <c r="D61" s="121"/>
      <c r="E61" s="121"/>
    </row>
    <row r="62" spans="1:5" ht="12.75">
      <c r="A62" s="298"/>
      <c r="B62" s="298"/>
      <c r="C62" s="298"/>
      <c r="D62" s="121"/>
      <c r="E62" s="121"/>
    </row>
    <row r="63" spans="1:5" ht="12.75">
      <c r="A63" s="298"/>
      <c r="B63" s="298"/>
      <c r="C63" s="298"/>
      <c r="D63" s="121"/>
      <c r="E63" s="121"/>
    </row>
    <row r="64" spans="1:5" ht="12.75">
      <c r="A64" s="298"/>
      <c r="B64" s="298"/>
      <c r="C64" s="298"/>
      <c r="D64" s="121"/>
      <c r="E64" s="121"/>
    </row>
    <row r="65" spans="1:5" ht="12.75">
      <c r="A65" s="298"/>
      <c r="B65" s="298"/>
      <c r="C65" s="298"/>
      <c r="D65" s="121"/>
      <c r="E65" s="121"/>
    </row>
    <row r="66" spans="1:5" ht="12.75">
      <c r="A66" s="298"/>
      <c r="B66" s="298"/>
      <c r="C66" s="298"/>
      <c r="D66" s="121"/>
      <c r="E66" s="121"/>
    </row>
    <row r="67" spans="1:5" ht="12.75">
      <c r="A67" s="298"/>
      <c r="B67" s="298"/>
      <c r="C67" s="298"/>
      <c r="D67" s="121"/>
      <c r="E67" s="121"/>
    </row>
    <row r="68" spans="1:5" ht="12.75">
      <c r="A68" s="298"/>
      <c r="B68" s="298"/>
      <c r="C68" s="298"/>
      <c r="D68" s="121"/>
      <c r="E68" s="121"/>
    </row>
    <row r="69" spans="1:5" ht="12.75">
      <c r="A69" s="298"/>
      <c r="B69" s="298"/>
      <c r="C69" s="298"/>
      <c r="D69" s="121"/>
      <c r="E69" s="121"/>
    </row>
    <row r="70" spans="1:5" ht="12.75">
      <c r="A70" s="298"/>
      <c r="B70" s="298"/>
      <c r="C70" s="298"/>
      <c r="D70" s="121"/>
      <c r="E70" s="121"/>
    </row>
    <row r="71" spans="1:5" ht="12.75">
      <c r="A71" s="298"/>
      <c r="B71" s="298"/>
      <c r="C71" s="298"/>
      <c r="D71" s="121"/>
      <c r="E71" s="121"/>
    </row>
    <row r="72" spans="1:5" ht="12.75">
      <c r="A72" s="298"/>
      <c r="B72" s="298"/>
      <c r="C72" s="298"/>
      <c r="D72" s="121"/>
      <c r="E72" s="121"/>
    </row>
    <row r="73" spans="1:5" ht="12.75">
      <c r="A73" s="298"/>
      <c r="B73" s="298"/>
      <c r="C73" s="298"/>
      <c r="D73" s="121"/>
      <c r="E73" s="121"/>
    </row>
    <row r="74" spans="1:5" ht="12.75">
      <c r="A74" s="298"/>
      <c r="B74" s="298"/>
      <c r="C74" s="298"/>
      <c r="D74" s="121"/>
      <c r="E74" s="121"/>
    </row>
    <row r="75" spans="1:5" ht="12.75">
      <c r="A75" s="298"/>
      <c r="B75" s="298"/>
      <c r="C75" s="298"/>
      <c r="D75" s="121"/>
      <c r="E75" s="121"/>
    </row>
    <row r="76" spans="1:5" ht="12.75">
      <c r="A76" s="298"/>
      <c r="B76" s="298"/>
      <c r="C76" s="298"/>
      <c r="D76" s="121"/>
      <c r="E76" s="121"/>
    </row>
    <row r="77" spans="1:5" ht="12.75">
      <c r="A77" s="298"/>
      <c r="B77" s="298"/>
      <c r="C77" s="298"/>
      <c r="D77" s="121"/>
      <c r="E77" s="121"/>
    </row>
    <row r="78" spans="1:5" ht="12.75">
      <c r="A78" s="298"/>
      <c r="B78" s="298"/>
      <c r="C78" s="298"/>
      <c r="D78" s="121"/>
      <c r="E78" s="121"/>
    </row>
    <row r="79" spans="1:5" ht="12.75">
      <c r="A79" s="298"/>
      <c r="B79" s="298"/>
      <c r="C79" s="298"/>
      <c r="D79" s="121"/>
      <c r="E79" s="121"/>
    </row>
    <row r="80" spans="1:5" ht="12.75">
      <c r="A80" s="298"/>
      <c r="B80" s="298"/>
      <c r="C80" s="298"/>
      <c r="D80" s="121"/>
      <c r="E80" s="121"/>
    </row>
    <row r="81" spans="1:5" ht="12.75">
      <c r="A81" s="298"/>
      <c r="B81" s="298"/>
      <c r="C81" s="298"/>
      <c r="D81" s="121"/>
      <c r="E81" s="121"/>
    </row>
    <row r="82" spans="1:5" ht="12.75">
      <c r="A82" s="298"/>
      <c r="B82" s="298"/>
      <c r="C82" s="298"/>
      <c r="D82" s="121"/>
      <c r="E82" s="121"/>
    </row>
    <row r="83" spans="1:5" ht="12.75">
      <c r="A83" s="298"/>
      <c r="B83" s="298"/>
      <c r="C83" s="298"/>
      <c r="D83" s="121"/>
      <c r="E83" s="121"/>
    </row>
    <row r="84" spans="1:5" ht="12.75">
      <c r="A84" s="298"/>
      <c r="B84" s="298"/>
      <c r="C84" s="298"/>
      <c r="D84" s="121"/>
      <c r="E84" s="121"/>
    </row>
    <row r="85" spans="1:5" ht="12.75">
      <c r="A85" s="298"/>
      <c r="B85" s="298"/>
      <c r="C85" s="298"/>
      <c r="D85" s="121"/>
      <c r="E85" s="121"/>
    </row>
    <row r="86" spans="1:5" ht="12.75">
      <c r="A86" s="298"/>
      <c r="B86" s="298"/>
      <c r="C86" s="298"/>
      <c r="D86" s="121"/>
      <c r="E86" s="121"/>
    </row>
    <row r="87" spans="1:5" ht="12.75">
      <c r="A87" s="298"/>
      <c r="B87" s="298"/>
      <c r="C87" s="298"/>
      <c r="D87" s="121"/>
      <c r="E87" s="121"/>
    </row>
    <row r="88" spans="1:5" ht="12.75">
      <c r="A88" s="298"/>
      <c r="B88" s="298"/>
      <c r="C88" s="298"/>
      <c r="D88" s="121"/>
      <c r="E88" s="121"/>
    </row>
    <row r="89" spans="1:5" ht="12.75">
      <c r="A89" s="298"/>
      <c r="B89" s="298"/>
      <c r="C89" s="298"/>
      <c r="D89" s="121"/>
      <c r="E89" s="121"/>
    </row>
    <row r="90" spans="1:5" ht="12.75">
      <c r="A90" s="298"/>
      <c r="B90" s="298"/>
      <c r="C90" s="298"/>
      <c r="D90" s="121"/>
      <c r="E90" s="121"/>
    </row>
    <row r="91" spans="1:5" ht="12.75">
      <c r="A91" s="298"/>
      <c r="B91" s="298"/>
      <c r="C91" s="298"/>
      <c r="D91" s="121"/>
      <c r="E91" s="121"/>
    </row>
    <row r="92" spans="1:5" ht="12.75">
      <c r="A92" s="298"/>
      <c r="B92" s="298"/>
      <c r="C92" s="298"/>
      <c r="D92" s="121"/>
      <c r="E92" s="121"/>
    </row>
    <row r="93" spans="1:5" ht="12.75">
      <c r="A93" s="298"/>
      <c r="B93" s="298"/>
      <c r="C93" s="298"/>
      <c r="D93" s="121"/>
      <c r="E93" s="121"/>
    </row>
    <row r="94" spans="1:5" ht="12.75">
      <c r="A94" s="298"/>
      <c r="B94" s="298"/>
      <c r="C94" s="298"/>
      <c r="D94" s="121"/>
      <c r="E94" s="121"/>
    </row>
    <row r="95" spans="1:5" ht="12.75">
      <c r="A95" s="298"/>
      <c r="B95" s="298"/>
      <c r="C95" s="298"/>
      <c r="D95" s="121"/>
      <c r="E95" s="121"/>
    </row>
    <row r="96" spans="1:5" ht="12.75">
      <c r="A96" s="298"/>
      <c r="B96" s="298"/>
      <c r="C96" s="298"/>
      <c r="D96" s="121"/>
      <c r="E96" s="121"/>
    </row>
    <row r="97" spans="1:5" ht="12.75">
      <c r="A97" s="298"/>
      <c r="B97" s="298"/>
      <c r="C97" s="298"/>
      <c r="D97" s="121"/>
      <c r="E97" s="121"/>
    </row>
    <row r="98" spans="1:5" ht="12.75">
      <c r="A98" s="298"/>
      <c r="B98" s="298"/>
      <c r="C98" s="298"/>
      <c r="D98" s="121"/>
      <c r="E98" s="121"/>
    </row>
    <row r="99" spans="1:5" ht="12.75">
      <c r="A99" s="298"/>
      <c r="B99" s="298"/>
      <c r="C99" s="298"/>
      <c r="D99" s="121"/>
      <c r="E99" s="121"/>
    </row>
    <row r="100" spans="1:5" ht="12.75">
      <c r="A100" s="298"/>
      <c r="B100" s="298"/>
      <c r="C100" s="298"/>
      <c r="D100" s="121"/>
      <c r="E100" s="121"/>
    </row>
    <row r="101" spans="1:5" ht="12.75">
      <c r="A101" s="298"/>
      <c r="B101" s="298"/>
      <c r="C101" s="298"/>
      <c r="D101" s="121"/>
      <c r="E101" s="121"/>
    </row>
    <row r="102" spans="1:5" ht="12.75">
      <c r="A102" s="298"/>
      <c r="B102" s="298"/>
      <c r="C102" s="298"/>
      <c r="D102" s="121"/>
      <c r="E102" s="121"/>
    </row>
    <row r="103" spans="1:5" ht="12.75">
      <c r="A103" s="298"/>
      <c r="B103" s="298"/>
      <c r="C103" s="298"/>
      <c r="D103" s="121"/>
      <c r="E103" s="121"/>
    </row>
    <row r="104" spans="1:5" ht="12.75">
      <c r="A104" s="298"/>
      <c r="B104" s="298"/>
      <c r="C104" s="298"/>
      <c r="D104" s="121"/>
      <c r="E104" s="121"/>
    </row>
    <row r="105" spans="1:5" ht="12.75">
      <c r="A105" s="298"/>
      <c r="B105" s="298"/>
      <c r="C105" s="298"/>
      <c r="D105" s="121"/>
      <c r="E105" s="121"/>
    </row>
    <row r="106" spans="1:5" ht="12.75">
      <c r="A106" s="298"/>
      <c r="B106" s="298"/>
      <c r="C106" s="298"/>
      <c r="D106" s="121"/>
      <c r="E106" s="121"/>
    </row>
    <row r="107" spans="1:5" ht="12.75">
      <c r="A107" s="298"/>
      <c r="B107" s="298"/>
      <c r="C107" s="298"/>
      <c r="D107" s="121"/>
      <c r="E107" s="121"/>
    </row>
    <row r="108" spans="1:5" ht="12.75">
      <c r="A108" s="298"/>
      <c r="B108" s="298"/>
      <c r="C108" s="298"/>
      <c r="D108" s="121"/>
      <c r="E108" s="121"/>
    </row>
    <row r="109" spans="1:5" ht="12.75">
      <c r="A109" s="298"/>
      <c r="B109" s="298"/>
      <c r="C109" s="298"/>
      <c r="D109" s="121"/>
      <c r="E109" s="121"/>
    </row>
    <row r="110" spans="1:5" ht="12.75">
      <c r="A110" s="298"/>
      <c r="B110" s="298"/>
      <c r="C110" s="298"/>
      <c r="D110" s="121"/>
      <c r="E110" s="121"/>
    </row>
    <row r="111" spans="1:5" ht="12.75">
      <c r="A111" s="298"/>
      <c r="B111" s="298"/>
      <c r="C111" s="298"/>
      <c r="D111" s="121"/>
      <c r="E111" s="121"/>
    </row>
    <row r="112" spans="1:5" ht="12.75">
      <c r="A112" s="298"/>
      <c r="B112" s="298"/>
      <c r="C112" s="298"/>
      <c r="D112" s="121"/>
      <c r="E112" s="121"/>
    </row>
    <row r="113" spans="1:5" ht="12.75">
      <c r="A113" s="298"/>
      <c r="B113" s="298"/>
      <c r="C113" s="298"/>
      <c r="D113" s="121"/>
      <c r="E113" s="121"/>
    </row>
    <row r="114" spans="1:5" ht="12.75">
      <c r="A114" s="298"/>
      <c r="B114" s="298"/>
      <c r="C114" s="298"/>
      <c r="D114" s="121"/>
      <c r="E114" s="121"/>
    </row>
    <row r="115" spans="1:5" ht="12.75">
      <c r="A115" s="298"/>
      <c r="B115" s="298"/>
      <c r="C115" s="298"/>
      <c r="D115" s="121"/>
      <c r="E115" s="121"/>
    </row>
    <row r="116" spans="1:5" ht="12.75">
      <c r="A116" s="298"/>
      <c r="B116" s="298"/>
      <c r="C116" s="298"/>
      <c r="D116" s="121"/>
      <c r="E116" s="121"/>
    </row>
    <row r="117" spans="1:5" ht="12.75">
      <c r="A117" s="298"/>
      <c r="B117" s="298"/>
      <c r="C117" s="298"/>
      <c r="D117" s="121"/>
      <c r="E117" s="121"/>
    </row>
    <row r="118" spans="1:5" ht="12.75">
      <c r="A118" s="298"/>
      <c r="B118" s="298"/>
      <c r="C118" s="298"/>
      <c r="D118" s="121"/>
      <c r="E118" s="121"/>
    </row>
    <row r="119" spans="1:5" ht="12.75">
      <c r="A119" s="298"/>
      <c r="B119" s="298"/>
      <c r="C119" s="298"/>
      <c r="D119" s="121"/>
      <c r="E119" s="121"/>
    </row>
    <row r="120" spans="1:5" ht="12.75">
      <c r="A120" s="298"/>
      <c r="B120" s="298"/>
      <c r="C120" s="298"/>
      <c r="D120" s="121"/>
      <c r="E120" s="121"/>
    </row>
    <row r="121" spans="1:5" ht="12.75">
      <c r="A121" s="298"/>
      <c r="B121" s="298"/>
      <c r="C121" s="298"/>
      <c r="D121" s="121"/>
      <c r="E121" s="121"/>
    </row>
    <row r="122" spans="1:5" ht="12.75">
      <c r="A122" s="298"/>
      <c r="B122" s="298"/>
      <c r="C122" s="298"/>
      <c r="D122" s="121"/>
      <c r="E122" s="121"/>
    </row>
    <row r="123" spans="1:5" ht="12.75">
      <c r="A123" s="298"/>
      <c r="B123" s="298"/>
      <c r="C123" s="298"/>
      <c r="D123" s="121"/>
      <c r="E123" s="121"/>
    </row>
    <row r="124" spans="1:5" ht="12.75">
      <c r="A124" s="298"/>
      <c r="B124" s="298"/>
      <c r="C124" s="298"/>
      <c r="D124" s="121"/>
      <c r="E124" s="121"/>
    </row>
    <row r="125" spans="1:5" ht="12.75">
      <c r="A125" s="298"/>
      <c r="B125" s="298"/>
      <c r="C125" s="298"/>
      <c r="D125" s="121"/>
      <c r="E125" s="121"/>
    </row>
    <row r="126" spans="1:5" ht="12.75">
      <c r="A126" s="298"/>
      <c r="B126" s="298"/>
      <c r="C126" s="298"/>
      <c r="D126" s="121"/>
      <c r="E126" s="121"/>
    </row>
    <row r="127" spans="1:5" ht="12.75">
      <c r="A127" s="298"/>
      <c r="B127" s="298"/>
      <c r="C127" s="298"/>
      <c r="D127" s="121"/>
      <c r="E127" s="121"/>
    </row>
    <row r="128" spans="1:5" ht="12.75">
      <c r="A128" s="298"/>
      <c r="B128" s="298"/>
      <c r="C128" s="298"/>
      <c r="D128" s="121"/>
      <c r="E128" s="121"/>
    </row>
    <row r="129" spans="1:5" ht="12.75">
      <c r="A129" s="298"/>
      <c r="B129" s="298"/>
      <c r="C129" s="298"/>
      <c r="D129" s="121"/>
      <c r="E129" s="121"/>
    </row>
    <row r="130" spans="1:5" ht="12.75">
      <c r="A130" s="298"/>
      <c r="B130" s="298"/>
      <c r="C130" s="298"/>
      <c r="D130" s="121"/>
      <c r="E130" s="121"/>
    </row>
    <row r="131" spans="1:5" ht="12.75">
      <c r="A131" s="298"/>
      <c r="B131" s="298"/>
      <c r="C131" s="298"/>
      <c r="D131" s="121"/>
      <c r="E131" s="121"/>
    </row>
    <row r="132" spans="1:5" ht="12.75">
      <c r="A132" s="298"/>
      <c r="B132" s="298"/>
      <c r="C132" s="298"/>
      <c r="D132" s="121"/>
      <c r="E132" s="121"/>
    </row>
    <row r="133" spans="1:5" ht="12.75">
      <c r="A133" s="298"/>
      <c r="B133" s="298"/>
      <c r="C133" s="298"/>
      <c r="D133" s="121"/>
      <c r="E133" s="121"/>
    </row>
    <row r="134" spans="1:5" ht="12.75">
      <c r="A134" s="298"/>
      <c r="B134" s="298"/>
      <c r="C134" s="298"/>
      <c r="D134" s="121"/>
      <c r="E134" s="121"/>
    </row>
    <row r="135" spans="1:5" ht="12.75">
      <c r="A135" s="298"/>
      <c r="B135" s="298"/>
      <c r="C135" s="298"/>
      <c r="D135" s="121"/>
      <c r="E135" s="121"/>
    </row>
    <row r="136" spans="1:5" ht="12.75">
      <c r="A136" s="298"/>
      <c r="B136" s="298"/>
      <c r="C136" s="298"/>
      <c r="D136" s="121"/>
      <c r="E136" s="121"/>
    </row>
    <row r="137" spans="1:5" ht="12.75">
      <c r="A137" s="298"/>
      <c r="B137" s="298"/>
      <c r="C137" s="298"/>
      <c r="D137" s="121"/>
      <c r="E137" s="121"/>
    </row>
    <row r="138" spans="1:5" ht="12.75">
      <c r="A138" s="298"/>
      <c r="B138" s="298"/>
      <c r="C138" s="298"/>
      <c r="D138" s="121"/>
      <c r="E138" s="121"/>
    </row>
    <row r="139" spans="1:5" ht="12.75">
      <c r="A139" s="298"/>
      <c r="B139" s="298"/>
      <c r="C139" s="298"/>
      <c r="D139" s="121"/>
      <c r="E139" s="121"/>
    </row>
    <row r="140" spans="1:5" ht="12.75">
      <c r="A140" s="298"/>
      <c r="B140" s="298"/>
      <c r="C140" s="298"/>
      <c r="D140" s="121"/>
      <c r="E140" s="121"/>
    </row>
    <row r="141" spans="1:5" ht="12.75">
      <c r="A141" s="298"/>
      <c r="B141" s="298"/>
      <c r="C141" s="298"/>
      <c r="D141" s="121"/>
      <c r="E141" s="121"/>
    </row>
    <row r="142" spans="1:5" ht="12.75">
      <c r="A142" s="298"/>
      <c r="B142" s="298"/>
      <c r="C142" s="298"/>
      <c r="D142" s="121"/>
      <c r="E142" s="121"/>
    </row>
    <row r="143" spans="1:5" ht="12.75">
      <c r="A143" s="298"/>
      <c r="B143" s="298"/>
      <c r="C143" s="298"/>
      <c r="D143" s="121"/>
      <c r="E143" s="121"/>
    </row>
    <row r="144" spans="1:5" ht="12.75">
      <c r="A144" s="298"/>
      <c r="B144" s="298"/>
      <c r="C144" s="298"/>
      <c r="D144" s="121"/>
      <c r="E144" s="121"/>
    </row>
    <row r="145" spans="1:5" ht="12.75">
      <c r="A145" s="298"/>
      <c r="B145" s="298"/>
      <c r="C145" s="298"/>
      <c r="D145" s="121"/>
      <c r="E145" s="121"/>
    </row>
    <row r="146" spans="1:5" ht="12.75">
      <c r="A146" s="298"/>
      <c r="B146" s="298"/>
      <c r="C146" s="298"/>
      <c r="D146" s="121"/>
      <c r="E146" s="121"/>
    </row>
    <row r="147" spans="1:5" ht="12.75">
      <c r="A147" s="298"/>
      <c r="B147" s="298"/>
      <c r="C147" s="298"/>
      <c r="D147" s="121"/>
      <c r="E147" s="121"/>
    </row>
    <row r="148" spans="1:5" ht="12.75">
      <c r="A148" s="298"/>
      <c r="B148" s="298"/>
      <c r="C148" s="298"/>
      <c r="D148" s="121"/>
      <c r="E148" s="121"/>
    </row>
    <row r="149" spans="1:5" ht="12.75">
      <c r="A149" s="298"/>
      <c r="B149" s="298"/>
      <c r="C149" s="298"/>
      <c r="D149" s="121"/>
      <c r="E149" s="121"/>
    </row>
    <row r="150" spans="1:5" ht="12.75">
      <c r="A150" s="298"/>
      <c r="B150" s="298"/>
      <c r="C150" s="298"/>
      <c r="D150" s="121"/>
      <c r="E150" s="121"/>
    </row>
    <row r="151" spans="1:5" ht="12.75">
      <c r="A151" s="298"/>
      <c r="B151" s="298"/>
      <c r="C151" s="298"/>
      <c r="D151" s="121"/>
      <c r="E151" s="121"/>
    </row>
    <row r="152" spans="1:5" ht="12.75">
      <c r="A152" s="298"/>
      <c r="B152" s="298"/>
      <c r="C152" s="298"/>
      <c r="D152" s="121"/>
      <c r="E152" s="121"/>
    </row>
    <row r="153" spans="1:5" ht="12.75">
      <c r="A153" s="298"/>
      <c r="B153" s="298"/>
      <c r="C153" s="298"/>
      <c r="D153" s="121"/>
      <c r="E153" s="121"/>
    </row>
    <row r="154" spans="1:5" ht="12.75">
      <c r="A154" s="298"/>
      <c r="B154" s="298"/>
      <c r="C154" s="298"/>
      <c r="D154" s="121"/>
      <c r="E154" s="121"/>
    </row>
    <row r="155" spans="1:5" ht="12.75">
      <c r="A155" s="298"/>
      <c r="B155" s="298"/>
      <c r="C155" s="298"/>
      <c r="D155" s="121"/>
      <c r="E155" s="121"/>
    </row>
    <row r="156" spans="1:5" ht="12.75">
      <c r="A156" s="298"/>
      <c r="B156" s="298"/>
      <c r="C156" s="298"/>
      <c r="D156" s="121"/>
      <c r="E156" s="121"/>
    </row>
    <row r="157" spans="1:5" ht="12.75">
      <c r="A157" s="298"/>
      <c r="B157" s="298"/>
      <c r="C157" s="298"/>
      <c r="D157" s="121"/>
      <c r="E157" s="121"/>
    </row>
    <row r="158" spans="1:5" ht="12.75">
      <c r="A158" s="298"/>
      <c r="B158" s="298"/>
      <c r="C158" s="298"/>
      <c r="D158" s="121"/>
      <c r="E158" s="121"/>
    </row>
    <row r="159" spans="1:5" ht="12.75">
      <c r="A159" s="298"/>
      <c r="B159" s="298"/>
      <c r="C159" s="298"/>
      <c r="D159" s="121"/>
      <c r="E159" s="121"/>
    </row>
    <row r="160" spans="1:5" ht="12.75">
      <c r="A160" s="298"/>
      <c r="B160" s="298"/>
      <c r="C160" s="298"/>
      <c r="D160" s="121"/>
      <c r="E160" s="121"/>
    </row>
    <row r="161" spans="1:5" ht="12.75">
      <c r="A161" s="298"/>
      <c r="B161" s="298"/>
      <c r="C161" s="298"/>
      <c r="D161" s="121"/>
      <c r="E161" s="121"/>
    </row>
    <row r="162" spans="1:5" ht="12.75">
      <c r="A162" s="298"/>
      <c r="B162" s="298"/>
      <c r="C162" s="298"/>
      <c r="D162" s="121"/>
      <c r="E162" s="121"/>
    </row>
    <row r="163" spans="1:5" ht="12.75">
      <c r="A163" s="298"/>
      <c r="B163" s="298"/>
      <c r="C163" s="298"/>
      <c r="D163" s="121"/>
      <c r="E163" s="121"/>
    </row>
    <row r="164" spans="1:5" ht="12.75">
      <c r="A164" s="298"/>
      <c r="B164" s="298"/>
      <c r="C164" s="298"/>
      <c r="D164" s="121"/>
      <c r="E164" s="121"/>
    </row>
    <row r="165" spans="1:5" ht="12.75">
      <c r="A165" s="298"/>
      <c r="B165" s="298"/>
      <c r="C165" s="298"/>
      <c r="D165" s="121"/>
      <c r="E165" s="121"/>
    </row>
    <row r="166" spans="1:5" ht="12.75">
      <c r="A166" s="298"/>
      <c r="B166" s="298"/>
      <c r="C166" s="298"/>
      <c r="D166" s="121"/>
      <c r="E166" s="121"/>
    </row>
    <row r="167" spans="1:5" ht="12.75">
      <c r="A167" s="298"/>
      <c r="B167" s="298"/>
      <c r="C167" s="298"/>
      <c r="D167" s="121"/>
      <c r="E167" s="121"/>
    </row>
    <row r="168" spans="1:5" ht="12.75">
      <c r="A168" s="298"/>
      <c r="B168" s="298"/>
      <c r="C168" s="298"/>
      <c r="D168" s="121"/>
      <c r="E168" s="121"/>
    </row>
    <row r="169" spans="1:5" ht="12.75">
      <c r="A169" s="298"/>
      <c r="B169" s="298"/>
      <c r="C169" s="298"/>
      <c r="D169" s="121"/>
      <c r="E169" s="121"/>
    </row>
    <row r="170" spans="1:5" ht="12.75">
      <c r="A170" s="298"/>
      <c r="B170" s="298"/>
      <c r="C170" s="298"/>
      <c r="D170" s="121"/>
      <c r="E170" s="121"/>
    </row>
    <row r="171" spans="1:5" ht="12.75">
      <c r="A171" s="298"/>
      <c r="B171" s="298"/>
      <c r="C171" s="298"/>
      <c r="D171" s="121"/>
      <c r="E171" s="121"/>
    </row>
    <row r="172" spans="1:5" ht="12.75">
      <c r="A172" s="298"/>
      <c r="B172" s="298"/>
      <c r="C172" s="298"/>
      <c r="D172" s="121"/>
      <c r="E172" s="121"/>
    </row>
    <row r="173" spans="1:5" ht="12.75">
      <c r="A173" s="298"/>
      <c r="B173" s="298"/>
      <c r="C173" s="298"/>
      <c r="D173" s="121"/>
      <c r="E173" s="121"/>
    </row>
    <row r="174" spans="1:5" ht="12.75">
      <c r="A174" s="298"/>
      <c r="B174" s="298"/>
      <c r="C174" s="298"/>
      <c r="D174" s="121"/>
      <c r="E174" s="121"/>
    </row>
    <row r="175" spans="1:5" ht="12.75">
      <c r="A175" s="298"/>
      <c r="B175" s="298"/>
      <c r="C175" s="298"/>
      <c r="D175" s="121"/>
      <c r="E175" s="121"/>
    </row>
    <row r="176" spans="1:5" ht="12.75">
      <c r="A176" s="298"/>
      <c r="B176" s="298"/>
      <c r="C176" s="298"/>
      <c r="D176" s="121"/>
      <c r="E176" s="121"/>
    </row>
    <row r="177" spans="1:5" ht="12.75">
      <c r="A177" s="298"/>
      <c r="B177" s="298"/>
      <c r="C177" s="298"/>
      <c r="D177" s="121"/>
      <c r="E177" s="121"/>
    </row>
    <row r="178" spans="1:5" ht="12.75">
      <c r="A178" s="298"/>
      <c r="B178" s="298"/>
      <c r="C178" s="298"/>
      <c r="D178" s="121"/>
      <c r="E178" s="121"/>
    </row>
    <row r="179" spans="1:5" ht="12.75">
      <c r="A179" s="298"/>
      <c r="B179" s="298"/>
      <c r="C179" s="298"/>
      <c r="D179" s="121"/>
      <c r="E179" s="121"/>
    </row>
    <row r="180" spans="1:5" ht="12.75">
      <c r="A180" s="298"/>
      <c r="B180" s="298"/>
      <c r="C180" s="298"/>
      <c r="D180" s="121"/>
      <c r="E180" s="121"/>
    </row>
    <row r="181" spans="1:5" ht="12.75">
      <c r="A181" s="298"/>
      <c r="B181" s="298"/>
      <c r="C181" s="298"/>
      <c r="D181" s="121"/>
      <c r="E181" s="121"/>
    </row>
    <row r="182" spans="1:5" ht="12.75">
      <c r="A182" s="298"/>
      <c r="B182" s="298"/>
      <c r="C182" s="298"/>
      <c r="D182" s="121"/>
      <c r="E182" s="121"/>
    </row>
    <row r="183" spans="1:5" ht="12.75">
      <c r="A183" s="298"/>
      <c r="B183" s="298"/>
      <c r="C183" s="298"/>
      <c r="D183" s="121"/>
      <c r="E183" s="121"/>
    </row>
    <row r="184" spans="1:5" ht="12.75">
      <c r="A184" s="298"/>
      <c r="B184" s="298"/>
      <c r="C184" s="298"/>
      <c r="D184" s="121"/>
      <c r="E184" s="121"/>
    </row>
    <row r="185" spans="1:5" ht="12.75">
      <c r="A185" s="298"/>
      <c r="B185" s="298"/>
      <c r="C185" s="298"/>
      <c r="D185" s="121"/>
      <c r="E185" s="121"/>
    </row>
    <row r="186" spans="1:5" ht="12.75">
      <c r="A186" s="298"/>
      <c r="B186" s="298"/>
      <c r="C186" s="298"/>
      <c r="D186" s="121"/>
      <c r="E186" s="121"/>
    </row>
    <row r="187" spans="1:5" ht="12.75">
      <c r="A187" s="298"/>
      <c r="B187" s="298"/>
      <c r="C187" s="298"/>
      <c r="D187" s="121"/>
      <c r="E187" s="121"/>
    </row>
    <row r="188" spans="1:5" ht="12.75">
      <c r="A188" s="298"/>
      <c r="B188" s="298"/>
      <c r="C188" s="298"/>
      <c r="D188" s="121"/>
      <c r="E188" s="121"/>
    </row>
    <row r="189" spans="1:5" ht="12.75">
      <c r="A189" s="298"/>
      <c r="B189" s="298"/>
      <c r="C189" s="298"/>
      <c r="D189" s="121"/>
      <c r="E189" s="121"/>
    </row>
    <row r="190" spans="1:5" ht="12.75">
      <c r="A190" s="298"/>
      <c r="B190" s="298"/>
      <c r="C190" s="298"/>
      <c r="D190" s="121"/>
      <c r="E190" s="121"/>
    </row>
    <row r="191" spans="1:5" ht="12.75">
      <c r="A191" s="298"/>
      <c r="B191" s="298"/>
      <c r="C191" s="298"/>
      <c r="D191" s="121"/>
      <c r="E191" s="121"/>
    </row>
    <row r="192" spans="1:5" ht="12.75">
      <c r="A192" s="298"/>
      <c r="B192" s="298"/>
      <c r="C192" s="298"/>
      <c r="D192" s="121"/>
      <c r="E192" s="121"/>
    </row>
    <row r="193" spans="1:5" ht="12.75">
      <c r="A193" s="298"/>
      <c r="B193" s="298"/>
      <c r="C193" s="298"/>
      <c r="D193" s="121"/>
      <c r="E193" s="121"/>
    </row>
    <row r="194" spans="1:5" ht="12.75">
      <c r="A194" s="298"/>
      <c r="B194" s="298"/>
      <c r="C194" s="298"/>
      <c r="D194" s="121"/>
      <c r="E194" s="121"/>
    </row>
    <row r="195" spans="1:5" ht="12.75">
      <c r="A195" s="298"/>
      <c r="B195" s="298"/>
      <c r="C195" s="298"/>
      <c r="D195" s="121"/>
      <c r="E195" s="121"/>
    </row>
    <row r="196" spans="1:5" ht="12.75">
      <c r="A196" s="298"/>
      <c r="B196" s="298"/>
      <c r="C196" s="298"/>
      <c r="D196" s="121"/>
      <c r="E196" s="121"/>
    </row>
    <row r="197" spans="1:5" ht="12.75">
      <c r="A197" s="298"/>
      <c r="B197" s="298"/>
      <c r="C197" s="298"/>
      <c r="D197" s="121"/>
      <c r="E197" s="121"/>
    </row>
    <row r="198" spans="1:5" ht="12.75">
      <c r="A198" s="298"/>
      <c r="B198" s="298"/>
      <c r="C198" s="298"/>
      <c r="D198" s="121"/>
      <c r="E198" s="121"/>
    </row>
    <row r="199" spans="1:5" ht="12.75">
      <c r="A199" s="298"/>
      <c r="B199" s="298"/>
      <c r="C199" s="298"/>
      <c r="D199" s="121"/>
      <c r="E199" s="121"/>
    </row>
    <row r="200" spans="1:5" ht="12.75">
      <c r="A200" s="298"/>
      <c r="B200" s="298"/>
      <c r="C200" s="298"/>
      <c r="D200" s="121"/>
      <c r="E200" s="121"/>
    </row>
    <row r="201" spans="1:5" ht="12.75">
      <c r="A201" s="298"/>
      <c r="B201" s="298"/>
      <c r="C201" s="298"/>
      <c r="D201" s="121"/>
      <c r="E201" s="121"/>
    </row>
    <row r="202" spans="1:5" ht="12.75">
      <c r="A202" s="298"/>
      <c r="B202" s="298"/>
      <c r="C202" s="298"/>
      <c r="D202" s="121"/>
      <c r="E202" s="121"/>
    </row>
    <row r="203" spans="1:5" ht="12.75">
      <c r="A203" s="298"/>
      <c r="B203" s="298"/>
      <c r="C203" s="298"/>
      <c r="D203" s="121"/>
      <c r="E203" s="121"/>
    </row>
    <row r="204" spans="1:5" ht="12.75">
      <c r="A204" s="298"/>
      <c r="B204" s="298"/>
      <c r="C204" s="298"/>
      <c r="D204" s="121"/>
      <c r="E204" s="121"/>
    </row>
    <row r="205" spans="1:5" ht="12.75">
      <c r="A205" s="298"/>
      <c r="B205" s="298"/>
      <c r="C205" s="298"/>
      <c r="D205" s="121"/>
      <c r="E205" s="121"/>
    </row>
    <row r="206" spans="1:5" ht="12.75">
      <c r="A206" s="298"/>
      <c r="B206" s="298"/>
      <c r="C206" s="298"/>
      <c r="D206" s="121"/>
      <c r="E206" s="121"/>
    </row>
    <row r="207" spans="1:5" ht="12.75">
      <c r="A207" s="298"/>
      <c r="B207" s="298"/>
      <c r="C207" s="298"/>
      <c r="D207" s="121"/>
      <c r="E207" s="121"/>
    </row>
    <row r="208" spans="1:5" ht="12.75">
      <c r="A208" s="298"/>
      <c r="B208" s="298"/>
      <c r="C208" s="298"/>
      <c r="D208" s="121"/>
      <c r="E208" s="121"/>
    </row>
    <row r="209" spans="1:5" ht="12.75">
      <c r="A209" s="298"/>
      <c r="B209" s="298"/>
      <c r="C209" s="298"/>
      <c r="D209" s="121"/>
      <c r="E209" s="121"/>
    </row>
    <row r="210" spans="1:5" ht="12.75">
      <c r="A210" s="298"/>
      <c r="B210" s="298"/>
      <c r="C210" s="298"/>
      <c r="D210" s="121"/>
      <c r="E210" s="121"/>
    </row>
    <row r="211" spans="1:5" ht="12.75">
      <c r="A211" s="298"/>
      <c r="B211" s="298"/>
      <c r="C211" s="298"/>
      <c r="D211" s="121"/>
      <c r="E211" s="121"/>
    </row>
    <row r="212" spans="1:5" ht="12.75">
      <c r="A212" s="298"/>
      <c r="B212" s="298"/>
      <c r="C212" s="298"/>
      <c r="D212" s="121"/>
      <c r="E212" s="121"/>
    </row>
    <row r="213" spans="1:5" ht="12.75">
      <c r="A213" s="298"/>
      <c r="B213" s="298"/>
      <c r="C213" s="298"/>
      <c r="D213" s="121"/>
      <c r="E213" s="121"/>
    </row>
    <row r="214" spans="1:5" ht="12.75">
      <c r="A214" s="298"/>
      <c r="B214" s="298"/>
      <c r="C214" s="298"/>
      <c r="D214" s="121"/>
      <c r="E214" s="121"/>
    </row>
    <row r="215" spans="1:5" ht="12.75">
      <c r="A215" s="298"/>
      <c r="B215" s="298"/>
      <c r="C215" s="298"/>
      <c r="D215" s="121"/>
      <c r="E215" s="121"/>
    </row>
    <row r="216" spans="1:5" ht="12.75">
      <c r="A216" s="298"/>
      <c r="B216" s="298"/>
      <c r="C216" s="298"/>
      <c r="D216" s="121"/>
      <c r="E216" s="121"/>
    </row>
    <row r="217" spans="1:5" ht="12.75">
      <c r="A217" s="298"/>
      <c r="B217" s="298"/>
      <c r="C217" s="298"/>
      <c r="D217" s="121"/>
      <c r="E217" s="121"/>
    </row>
    <row r="218" spans="1:5" ht="12.75">
      <c r="A218" s="298"/>
      <c r="B218" s="298"/>
      <c r="C218" s="298"/>
      <c r="D218" s="121"/>
      <c r="E218" s="121"/>
    </row>
    <row r="219" spans="1:5" ht="12.75">
      <c r="A219" s="298"/>
      <c r="B219" s="298"/>
      <c r="C219" s="298"/>
      <c r="D219" s="121"/>
      <c r="E219" s="121"/>
    </row>
    <row r="220" spans="1:5" ht="12.75">
      <c r="A220" s="298"/>
      <c r="B220" s="298"/>
      <c r="C220" s="298"/>
      <c r="D220" s="121"/>
      <c r="E220" s="121"/>
    </row>
    <row r="221" spans="1:5" ht="12.75">
      <c r="A221" s="298"/>
      <c r="B221" s="298"/>
      <c r="C221" s="298"/>
      <c r="D221" s="121"/>
      <c r="E221" s="121"/>
    </row>
    <row r="222" spans="1:5" ht="12.75">
      <c r="A222" s="298"/>
      <c r="B222" s="298"/>
      <c r="C222" s="298"/>
      <c r="D222" s="121"/>
      <c r="E222" s="121"/>
    </row>
    <row r="223" spans="1:5" ht="12.75">
      <c r="A223" s="298"/>
      <c r="B223" s="298"/>
      <c r="C223" s="298"/>
      <c r="D223" s="121"/>
      <c r="E223" s="121"/>
    </row>
    <row r="224" spans="1:5" ht="12.75">
      <c r="A224" s="298"/>
      <c r="B224" s="298"/>
      <c r="C224" s="298"/>
      <c r="D224" s="121"/>
      <c r="E224" s="121"/>
    </row>
    <row r="225" spans="1:5" ht="12.75">
      <c r="A225" s="298"/>
      <c r="B225" s="298"/>
      <c r="C225" s="298"/>
      <c r="D225" s="121"/>
      <c r="E225" s="121"/>
    </row>
    <row r="226" spans="1:5" ht="12.75">
      <c r="A226" s="298"/>
      <c r="B226" s="298"/>
      <c r="C226" s="298"/>
      <c r="D226" s="121"/>
      <c r="E226" s="121"/>
    </row>
    <row r="227" spans="1:5" ht="12.75">
      <c r="A227" s="298"/>
      <c r="B227" s="298"/>
      <c r="C227" s="298"/>
      <c r="D227" s="121"/>
      <c r="E227" s="121"/>
    </row>
    <row r="228" spans="1:5" ht="12.75">
      <c r="A228" s="298"/>
      <c r="B228" s="298"/>
      <c r="C228" s="298"/>
      <c r="D228" s="121"/>
      <c r="E228" s="121"/>
    </row>
    <row r="229" spans="1:5" ht="12.75">
      <c r="A229" s="298"/>
      <c r="B229" s="298"/>
      <c r="C229" s="298"/>
      <c r="D229" s="121"/>
      <c r="E229" s="121"/>
    </row>
    <row r="230" spans="1:5" ht="12.75">
      <c r="A230" s="298"/>
      <c r="B230" s="298"/>
      <c r="C230" s="298"/>
      <c r="D230" s="121"/>
      <c r="E230" s="121"/>
    </row>
    <row r="231" spans="1:5" ht="12.75">
      <c r="A231" s="298"/>
      <c r="B231" s="298"/>
      <c r="C231" s="298"/>
      <c r="D231" s="121"/>
      <c r="E231" s="121"/>
    </row>
    <row r="232" spans="1:5" ht="12.75">
      <c r="A232" s="298"/>
      <c r="B232" s="298"/>
      <c r="C232" s="298"/>
      <c r="D232" s="121"/>
      <c r="E232" s="121"/>
    </row>
    <row r="233" spans="1:5" ht="12.75">
      <c r="A233" s="298"/>
      <c r="B233" s="298"/>
      <c r="C233" s="298"/>
      <c r="D233" s="121"/>
      <c r="E233" s="121"/>
    </row>
    <row r="234" spans="1:5" ht="12.75">
      <c r="A234" s="298"/>
      <c r="B234" s="298"/>
      <c r="C234" s="298"/>
      <c r="D234" s="121"/>
      <c r="E234" s="121"/>
    </row>
    <row r="235" spans="1:5" ht="12.75">
      <c r="A235" s="298"/>
      <c r="B235" s="298"/>
      <c r="C235" s="298"/>
      <c r="D235" s="121"/>
      <c r="E235" s="121"/>
    </row>
    <row r="236" spans="1:5" ht="12.75">
      <c r="A236" s="298"/>
      <c r="B236" s="298"/>
      <c r="C236" s="298"/>
      <c r="D236" s="121"/>
      <c r="E236" s="121"/>
    </row>
    <row r="237" spans="1:5" ht="12.75">
      <c r="A237" s="298"/>
      <c r="B237" s="298"/>
      <c r="C237" s="298"/>
      <c r="D237" s="121"/>
      <c r="E237" s="121"/>
    </row>
    <row r="238" spans="1:5" ht="12.75">
      <c r="A238" s="298"/>
      <c r="B238" s="298"/>
      <c r="C238" s="298"/>
      <c r="D238" s="121"/>
      <c r="E238" s="121"/>
    </row>
    <row r="239" spans="1:5" ht="12.75">
      <c r="A239" s="298"/>
      <c r="B239" s="298"/>
      <c r="C239" s="298"/>
      <c r="D239" s="121"/>
      <c r="E239" s="121"/>
    </row>
    <row r="240" spans="1:5" ht="12.75">
      <c r="A240" s="298"/>
      <c r="B240" s="298"/>
      <c r="C240" s="298"/>
      <c r="D240" s="121"/>
      <c r="E240" s="121"/>
    </row>
    <row r="241" spans="1:5" ht="12.75">
      <c r="A241" s="298"/>
      <c r="B241" s="298"/>
      <c r="C241" s="298"/>
      <c r="D241" s="121"/>
      <c r="E241" s="121"/>
    </row>
    <row r="242" spans="1:5" ht="12.75">
      <c r="A242" s="298"/>
      <c r="B242" s="298"/>
      <c r="C242" s="298"/>
      <c r="D242" s="121"/>
      <c r="E242" s="121"/>
    </row>
    <row r="243" spans="1:5" ht="12.75">
      <c r="A243" s="298"/>
      <c r="B243" s="298"/>
      <c r="C243" s="298"/>
      <c r="D243" s="121"/>
      <c r="E243" s="121"/>
    </row>
    <row r="244" spans="1:5" ht="12.75">
      <c r="A244" s="298"/>
      <c r="B244" s="298"/>
      <c r="C244" s="298"/>
      <c r="D244" s="121"/>
      <c r="E244" s="121"/>
    </row>
    <row r="245" spans="1:5" ht="12.75">
      <c r="A245" s="298"/>
      <c r="B245" s="298"/>
      <c r="C245" s="298"/>
      <c r="D245" s="121"/>
      <c r="E245" s="121"/>
    </row>
    <row r="246" spans="1:5" ht="12.75">
      <c r="A246" s="298"/>
      <c r="B246" s="298"/>
      <c r="C246" s="298"/>
      <c r="D246" s="121"/>
      <c r="E246" s="121"/>
    </row>
    <row r="247" spans="1:5" ht="12.75">
      <c r="A247" s="298"/>
      <c r="B247" s="298"/>
      <c r="C247" s="298"/>
      <c r="D247" s="121"/>
      <c r="E247" s="121"/>
    </row>
    <row r="248" spans="1:5" ht="12.75">
      <c r="A248" s="298"/>
      <c r="B248" s="298"/>
      <c r="C248" s="298"/>
      <c r="D248" s="121"/>
      <c r="E248" s="121"/>
    </row>
    <row r="249" spans="1:5" ht="12.75">
      <c r="A249" s="298"/>
      <c r="B249" s="298"/>
      <c r="C249" s="298"/>
      <c r="D249" s="121"/>
      <c r="E249" s="121"/>
    </row>
    <row r="250" spans="1:5" ht="12.75">
      <c r="A250" s="298"/>
      <c r="B250" s="298"/>
      <c r="C250" s="298"/>
      <c r="D250" s="121"/>
      <c r="E250" s="121"/>
    </row>
    <row r="251" spans="1:5" ht="12.75">
      <c r="A251" s="298"/>
      <c r="B251" s="298"/>
      <c r="C251" s="298"/>
      <c r="D251" s="121"/>
      <c r="E251" s="121"/>
    </row>
    <row r="252" spans="1:5" ht="12.75">
      <c r="A252" s="298"/>
      <c r="B252" s="298"/>
      <c r="C252" s="298"/>
      <c r="D252" s="121"/>
      <c r="E252" s="121"/>
    </row>
    <row r="253" spans="1:5" ht="12.75">
      <c r="A253" s="298"/>
      <c r="B253" s="298"/>
      <c r="C253" s="298"/>
      <c r="D253" s="121"/>
      <c r="E253" s="121"/>
    </row>
    <row r="254" spans="1:5" ht="12.75">
      <c r="A254" s="298"/>
      <c r="B254" s="298"/>
      <c r="C254" s="298"/>
      <c r="D254" s="121"/>
      <c r="E254" s="121"/>
    </row>
    <row r="255" spans="1:5" ht="12.75">
      <c r="A255" s="298"/>
      <c r="B255" s="298"/>
      <c r="C255" s="298"/>
      <c r="D255" s="121"/>
      <c r="E255" s="121"/>
    </row>
    <row r="256" spans="1:5" ht="12.75">
      <c r="A256" s="298"/>
      <c r="B256" s="298"/>
      <c r="C256" s="298"/>
      <c r="D256" s="121"/>
      <c r="E256" s="121"/>
    </row>
    <row r="257" spans="1:5" ht="12.75">
      <c r="A257" s="298"/>
      <c r="B257" s="298"/>
      <c r="C257" s="298"/>
      <c r="D257" s="121"/>
      <c r="E257" s="121"/>
    </row>
    <row r="258" spans="1:5" ht="12.75">
      <c r="A258" s="298"/>
      <c r="B258" s="298"/>
      <c r="C258" s="298"/>
      <c r="D258" s="121"/>
      <c r="E258" s="121"/>
    </row>
    <row r="259" spans="1:5" ht="12.75">
      <c r="A259" s="298"/>
      <c r="B259" s="298"/>
      <c r="C259" s="298"/>
      <c r="D259" s="121"/>
      <c r="E259" s="121"/>
    </row>
    <row r="260" spans="1:5" ht="12.75">
      <c r="A260" s="298"/>
      <c r="B260" s="298"/>
      <c r="C260" s="298"/>
      <c r="D260" s="121"/>
      <c r="E260" s="121"/>
    </row>
    <row r="261" spans="1:5" ht="12.75">
      <c r="A261" s="298"/>
      <c r="B261" s="298"/>
      <c r="C261" s="298"/>
      <c r="D261" s="121"/>
      <c r="E261" s="121"/>
    </row>
    <row r="262" spans="1:5" ht="12.75">
      <c r="A262" s="298"/>
      <c r="B262" s="298"/>
      <c r="C262" s="298"/>
      <c r="D262" s="121"/>
      <c r="E262" s="121"/>
    </row>
    <row r="263" spans="1:5" ht="12.75">
      <c r="A263" s="298"/>
      <c r="B263" s="298"/>
      <c r="C263" s="298"/>
      <c r="D263" s="121"/>
      <c r="E263" s="121"/>
    </row>
    <row r="264" spans="1:5" ht="12.75">
      <c r="A264" s="298"/>
      <c r="B264" s="298"/>
      <c r="C264" s="298"/>
      <c r="D264" s="121"/>
      <c r="E264" s="121"/>
    </row>
    <row r="265" spans="1:5" ht="12.75">
      <c r="A265" s="298"/>
      <c r="B265" s="298"/>
      <c r="C265" s="298"/>
      <c r="D265" s="121"/>
      <c r="E265" s="121"/>
    </row>
    <row r="266" spans="1:5" ht="12.75">
      <c r="A266" s="298"/>
      <c r="B266" s="298"/>
      <c r="C266" s="298"/>
      <c r="D266" s="121"/>
      <c r="E266" s="121"/>
    </row>
    <row r="267" spans="1:5" ht="12.75">
      <c r="A267" s="298"/>
      <c r="B267" s="298"/>
      <c r="C267" s="298"/>
      <c r="D267" s="121"/>
      <c r="E267" s="121"/>
    </row>
    <row r="268" spans="1:5" ht="12.75">
      <c r="A268" s="298"/>
      <c r="B268" s="298"/>
      <c r="C268" s="298"/>
      <c r="D268" s="121"/>
      <c r="E268" s="121"/>
    </row>
    <row r="269" spans="1:5" ht="12.75">
      <c r="A269" s="298"/>
      <c r="B269" s="298"/>
      <c r="C269" s="298"/>
      <c r="D269" s="121"/>
      <c r="E269" s="121"/>
    </row>
    <row r="270" spans="1:5" ht="12.75">
      <c r="A270" s="298"/>
      <c r="B270" s="298"/>
      <c r="C270" s="298"/>
      <c r="D270" s="121"/>
      <c r="E270" s="121"/>
    </row>
    <row r="271" spans="1:5" ht="12.75">
      <c r="A271" s="298"/>
      <c r="B271" s="298"/>
      <c r="C271" s="298"/>
      <c r="D271" s="121"/>
      <c r="E271" s="121"/>
    </row>
    <row r="272" spans="1:5" ht="12.75">
      <c r="A272" s="298"/>
      <c r="B272" s="298"/>
      <c r="C272" s="298"/>
      <c r="D272" s="121"/>
      <c r="E272" s="121"/>
    </row>
    <row r="273" spans="1:5" ht="12.75">
      <c r="A273" s="298"/>
      <c r="B273" s="298"/>
      <c r="C273" s="298"/>
      <c r="D273" s="121"/>
      <c r="E273" s="121"/>
    </row>
    <row r="274" spans="1:5" ht="12.75">
      <c r="A274" s="298"/>
      <c r="B274" s="298"/>
      <c r="C274" s="298"/>
      <c r="D274" s="121"/>
      <c r="E274" s="121"/>
    </row>
    <row r="275" spans="1:5" ht="12.75">
      <c r="A275" s="298"/>
      <c r="B275" s="298"/>
      <c r="C275" s="298"/>
      <c r="D275" s="121"/>
      <c r="E275" s="121"/>
    </row>
    <row r="276" spans="1:5" ht="12.75">
      <c r="A276" s="298"/>
      <c r="B276" s="298"/>
      <c r="C276" s="298"/>
      <c r="D276" s="121"/>
      <c r="E276" s="121"/>
    </row>
    <row r="277" spans="1:5" ht="12.75">
      <c r="A277" s="298"/>
      <c r="B277" s="298"/>
      <c r="C277" s="298"/>
      <c r="D277" s="121"/>
      <c r="E277" s="121"/>
    </row>
    <row r="278" spans="1:5" ht="12.75">
      <c r="A278" s="298"/>
      <c r="B278" s="298"/>
      <c r="C278" s="298"/>
      <c r="D278" s="121"/>
      <c r="E278" s="121"/>
    </row>
    <row r="279" spans="1:5" ht="12.75">
      <c r="A279" s="298"/>
      <c r="B279" s="298"/>
      <c r="C279" s="298"/>
      <c r="D279" s="121"/>
      <c r="E279" s="121"/>
    </row>
    <row r="280" spans="1:5" ht="12.75">
      <c r="A280" s="298"/>
      <c r="B280" s="298"/>
      <c r="C280" s="298"/>
      <c r="D280" s="121"/>
      <c r="E280" s="121"/>
    </row>
    <row r="281" spans="1:5" ht="12.75">
      <c r="A281" s="298"/>
      <c r="B281" s="298"/>
      <c r="C281" s="298"/>
      <c r="D281" s="121"/>
      <c r="E281" s="121"/>
    </row>
    <row r="282" spans="1:5" ht="12.75">
      <c r="A282" s="298"/>
      <c r="B282" s="298"/>
      <c r="C282" s="298"/>
      <c r="D282" s="121"/>
      <c r="E282" s="121"/>
    </row>
    <row r="283" spans="1:5" ht="12.75">
      <c r="A283" s="298"/>
      <c r="B283" s="298"/>
      <c r="C283" s="298"/>
      <c r="D283" s="121"/>
      <c r="E283" s="121"/>
    </row>
    <row r="284" spans="1:5" ht="12.75">
      <c r="A284" s="298"/>
      <c r="B284" s="298"/>
      <c r="C284" s="298"/>
      <c r="D284" s="121"/>
      <c r="E284" s="121"/>
    </row>
    <row r="285" spans="1:5" ht="12.75">
      <c r="A285" s="298"/>
      <c r="B285" s="298"/>
      <c r="C285" s="298"/>
      <c r="D285" s="121"/>
      <c r="E285" s="121"/>
    </row>
    <row r="286" spans="1:5" ht="12.75">
      <c r="A286" s="298"/>
      <c r="B286" s="298"/>
      <c r="C286" s="298"/>
      <c r="D286" s="121"/>
      <c r="E286" s="121"/>
    </row>
    <row r="287" spans="1:5" ht="12.75">
      <c r="A287" s="298"/>
      <c r="B287" s="298"/>
      <c r="C287" s="298"/>
      <c r="D287" s="121"/>
      <c r="E287" s="121"/>
    </row>
    <row r="288" spans="1:5" ht="12.75">
      <c r="A288" s="298"/>
      <c r="B288" s="298"/>
      <c r="C288" s="298"/>
      <c r="D288" s="121"/>
      <c r="E288" s="121"/>
    </row>
    <row r="289" spans="1:5" ht="12.75">
      <c r="A289" s="298"/>
      <c r="B289" s="298"/>
      <c r="C289" s="298"/>
      <c r="D289" s="121"/>
      <c r="E289" s="121"/>
    </row>
    <row r="290" spans="1:5" ht="12.75">
      <c r="A290" s="298"/>
      <c r="B290" s="298"/>
      <c r="C290" s="298"/>
      <c r="D290" s="121"/>
      <c r="E290" s="121"/>
    </row>
    <row r="291" spans="1:5" ht="12.75">
      <c r="A291" s="298"/>
      <c r="B291" s="298"/>
      <c r="C291" s="298"/>
      <c r="D291" s="121"/>
      <c r="E291" s="121"/>
    </row>
    <row r="292" spans="1:5" ht="12.75">
      <c r="A292" s="298"/>
      <c r="B292" s="298"/>
      <c r="C292" s="298"/>
      <c r="D292" s="121"/>
      <c r="E292" s="121"/>
    </row>
    <row r="293" spans="1:5" ht="12.75">
      <c r="A293" s="298"/>
      <c r="B293" s="298"/>
      <c r="C293" s="298"/>
      <c r="D293" s="121"/>
      <c r="E293" s="121"/>
    </row>
    <row r="294" spans="1:5" ht="12.75">
      <c r="A294" s="298"/>
      <c r="B294" s="298"/>
      <c r="C294" s="298"/>
      <c r="D294" s="121"/>
      <c r="E294" s="121"/>
    </row>
    <row r="295" spans="1:5" ht="12.75">
      <c r="A295" s="298"/>
      <c r="B295" s="298"/>
      <c r="C295" s="298"/>
      <c r="D295" s="121"/>
      <c r="E295" s="121"/>
    </row>
    <row r="296" spans="1:5" ht="12.75">
      <c r="A296" s="298"/>
      <c r="B296" s="298"/>
      <c r="C296" s="298"/>
      <c r="D296" s="121"/>
      <c r="E296" s="121"/>
    </row>
    <row r="297" spans="1:5" ht="12.75">
      <c r="A297" s="298"/>
      <c r="B297" s="298"/>
      <c r="C297" s="298"/>
      <c r="D297" s="121"/>
      <c r="E297" s="121"/>
    </row>
    <row r="298" spans="1:5" ht="12.75">
      <c r="A298" s="298"/>
      <c r="B298" s="298"/>
      <c r="C298" s="298"/>
      <c r="D298" s="121"/>
      <c r="E298" s="121"/>
    </row>
    <row r="299" spans="1:5" ht="12.75">
      <c r="A299" s="298"/>
      <c r="B299" s="298"/>
      <c r="C299" s="298"/>
      <c r="D299" s="121"/>
      <c r="E299" s="121"/>
    </row>
    <row r="300" spans="1:5" ht="12.75">
      <c r="A300" s="298"/>
      <c r="B300" s="298"/>
      <c r="C300" s="298"/>
      <c r="D300" s="121"/>
      <c r="E300" s="121"/>
    </row>
    <row r="301" spans="1:5" ht="12.75">
      <c r="A301" s="298"/>
      <c r="B301" s="298"/>
      <c r="C301" s="298"/>
      <c r="D301" s="121"/>
      <c r="E301" s="121"/>
    </row>
    <row r="302" spans="1:5" ht="12.75">
      <c r="A302" s="298"/>
      <c r="B302" s="298"/>
      <c r="C302" s="298"/>
      <c r="D302" s="121"/>
      <c r="E302" s="121"/>
    </row>
    <row r="303" spans="1:5" ht="12.75">
      <c r="A303" s="298"/>
      <c r="B303" s="298"/>
      <c r="C303" s="298"/>
      <c r="D303" s="121"/>
      <c r="E303" s="121"/>
    </row>
    <row r="304" spans="1:5" ht="12.75">
      <c r="A304" s="298"/>
      <c r="B304" s="298"/>
      <c r="C304" s="298"/>
      <c r="D304" s="121"/>
      <c r="E304" s="121"/>
    </row>
    <row r="305" spans="1:5" ht="12.75">
      <c r="A305" s="298"/>
      <c r="B305" s="298"/>
      <c r="C305" s="298"/>
      <c r="D305" s="121"/>
      <c r="E305" s="121"/>
    </row>
    <row r="306" spans="1:5" ht="12.75">
      <c r="A306" s="298"/>
      <c r="B306" s="298"/>
      <c r="C306" s="298"/>
      <c r="D306" s="121"/>
      <c r="E306" s="121"/>
    </row>
    <row r="307" spans="1:5" ht="12.75">
      <c r="A307" s="298"/>
      <c r="B307" s="298"/>
      <c r="C307" s="298"/>
      <c r="D307" s="121"/>
      <c r="E307" s="121"/>
    </row>
    <row r="308" spans="1:5" ht="12.75">
      <c r="A308" s="298"/>
      <c r="B308" s="298"/>
      <c r="C308" s="298"/>
      <c r="D308" s="121"/>
      <c r="E308" s="121"/>
    </row>
    <row r="309" spans="1:5" ht="12.75">
      <c r="A309" s="298"/>
      <c r="B309" s="298"/>
      <c r="C309" s="298"/>
      <c r="D309" s="121"/>
      <c r="E309" s="121"/>
    </row>
    <row r="310" spans="1:5" ht="12.75">
      <c r="A310" s="298"/>
      <c r="B310" s="298"/>
      <c r="C310" s="298"/>
      <c r="D310" s="121"/>
      <c r="E310" s="121"/>
    </row>
    <row r="311" spans="1:5" ht="12.75">
      <c r="A311" s="298"/>
      <c r="B311" s="298"/>
      <c r="C311" s="298"/>
      <c r="D311" s="121"/>
      <c r="E311" s="121"/>
    </row>
    <row r="312" spans="1:5" ht="12.75">
      <c r="A312" s="298"/>
      <c r="B312" s="298"/>
      <c r="C312" s="298"/>
      <c r="D312" s="121"/>
      <c r="E312" s="121"/>
    </row>
    <row r="313" spans="1:5" ht="12.75">
      <c r="A313" s="298"/>
      <c r="B313" s="298"/>
      <c r="C313" s="298"/>
      <c r="D313" s="121"/>
      <c r="E313" s="121"/>
    </row>
    <row r="314" spans="1:5" ht="12.75">
      <c r="A314" s="298"/>
      <c r="B314" s="298"/>
      <c r="C314" s="298"/>
      <c r="D314" s="121"/>
      <c r="E314" s="121"/>
    </row>
    <row r="315" spans="1:5" ht="12.75">
      <c r="A315" s="298"/>
      <c r="B315" s="298"/>
      <c r="C315" s="298"/>
      <c r="D315" s="121"/>
      <c r="E315" s="121"/>
    </row>
    <row r="316" spans="1:5" ht="12.75">
      <c r="A316" s="298"/>
      <c r="B316" s="298"/>
      <c r="C316" s="298"/>
      <c r="D316" s="121"/>
      <c r="E316" s="121"/>
    </row>
    <row r="317" spans="1:5" ht="12.75">
      <c r="A317" s="298"/>
      <c r="B317" s="298"/>
      <c r="C317" s="298"/>
      <c r="D317" s="121"/>
      <c r="E317" s="121"/>
    </row>
    <row r="318" spans="1:5" ht="12.75">
      <c r="A318" s="298"/>
      <c r="B318" s="298"/>
      <c r="C318" s="298"/>
      <c r="D318" s="121"/>
      <c r="E318" s="121"/>
    </row>
    <row r="319" spans="1:5" ht="12.75">
      <c r="A319" s="298"/>
      <c r="B319" s="298"/>
      <c r="C319" s="298"/>
      <c r="D319" s="121"/>
      <c r="E319" s="121"/>
    </row>
    <row r="320" spans="1:5" ht="12.75">
      <c r="A320" s="298"/>
      <c r="B320" s="298"/>
      <c r="C320" s="298"/>
      <c r="D320" s="121"/>
      <c r="E320" s="121"/>
    </row>
    <row r="321" spans="1:5" ht="12.75">
      <c r="A321" s="298"/>
      <c r="B321" s="298"/>
      <c r="C321" s="298"/>
      <c r="D321" s="121"/>
      <c r="E321" s="121"/>
    </row>
    <row r="322" spans="1:5" ht="12.75">
      <c r="A322" s="298"/>
      <c r="B322" s="298"/>
      <c r="C322" s="298"/>
      <c r="D322" s="121"/>
      <c r="E322" s="121"/>
    </row>
    <row r="323" spans="1:5" ht="12.75">
      <c r="A323" s="298"/>
      <c r="B323" s="298"/>
      <c r="C323" s="298"/>
      <c r="D323" s="121"/>
      <c r="E323" s="121"/>
    </row>
    <row r="324" spans="1:5" ht="12.75">
      <c r="A324" s="298"/>
      <c r="B324" s="298"/>
      <c r="C324" s="298"/>
      <c r="D324" s="121"/>
      <c r="E324" s="121"/>
    </row>
    <row r="325" spans="1:5" ht="12.75">
      <c r="A325" s="298"/>
      <c r="B325" s="298"/>
      <c r="C325" s="298"/>
      <c r="D325" s="121"/>
      <c r="E325" s="121"/>
    </row>
    <row r="326" spans="1:5" ht="12.75">
      <c r="A326" s="298"/>
      <c r="B326" s="298"/>
      <c r="C326" s="298"/>
      <c r="D326" s="121"/>
      <c r="E326" s="121"/>
    </row>
    <row r="327" spans="1:5" ht="12.75">
      <c r="A327" s="298"/>
      <c r="B327" s="298"/>
      <c r="C327" s="298"/>
      <c r="D327" s="121"/>
      <c r="E327" s="121"/>
    </row>
    <row r="328" spans="1:5" ht="12.75">
      <c r="A328" s="298"/>
      <c r="B328" s="298"/>
      <c r="C328" s="298"/>
      <c r="D328" s="121"/>
      <c r="E328" s="121"/>
    </row>
    <row r="329" spans="1:5" ht="12.75">
      <c r="A329" s="298"/>
      <c r="B329" s="298"/>
      <c r="C329" s="298"/>
      <c r="D329" s="121"/>
      <c r="E329" s="121"/>
    </row>
    <row r="330" spans="1:5" ht="12.75">
      <c r="A330" s="298"/>
      <c r="B330" s="298"/>
      <c r="C330" s="298"/>
      <c r="D330" s="121"/>
      <c r="E330" s="121"/>
    </row>
    <row r="331" spans="1:5" ht="12.75">
      <c r="A331" s="298"/>
      <c r="B331" s="298"/>
      <c r="C331" s="298"/>
      <c r="D331" s="121"/>
      <c r="E331" s="121"/>
    </row>
    <row r="332" spans="1:5" ht="12.75">
      <c r="A332" s="298"/>
      <c r="B332" s="298"/>
      <c r="C332" s="298"/>
      <c r="D332" s="121"/>
      <c r="E332" s="121"/>
    </row>
    <row r="333" spans="1:5" ht="12.75">
      <c r="A333" s="298"/>
      <c r="B333" s="298"/>
      <c r="C333" s="298"/>
      <c r="D333" s="121"/>
      <c r="E333" s="121"/>
    </row>
    <row r="334" spans="1:5" ht="12.75">
      <c r="A334" s="298"/>
      <c r="B334" s="298"/>
      <c r="C334" s="298"/>
      <c r="D334" s="121"/>
      <c r="E334" s="121"/>
    </row>
    <row r="335" spans="1:5" ht="12.75">
      <c r="A335" s="298"/>
      <c r="B335" s="298"/>
      <c r="C335" s="298"/>
      <c r="D335" s="121"/>
      <c r="E335" s="121"/>
    </row>
    <row r="336" spans="1:5" ht="12.75">
      <c r="A336" s="298"/>
      <c r="B336" s="298"/>
      <c r="C336" s="298"/>
      <c r="D336" s="121"/>
      <c r="E336" s="121"/>
    </row>
    <row r="337" spans="1:5" ht="12.75">
      <c r="A337" s="298"/>
      <c r="B337" s="298"/>
      <c r="C337" s="298"/>
      <c r="D337" s="121"/>
      <c r="E337" s="121"/>
    </row>
    <row r="338" spans="1:5" ht="12.75">
      <c r="A338" s="298"/>
      <c r="B338" s="298"/>
      <c r="C338" s="298"/>
      <c r="D338" s="121"/>
      <c r="E338" s="121"/>
    </row>
    <row r="339" spans="1:5" ht="12.75">
      <c r="A339" s="298"/>
      <c r="B339" s="298"/>
      <c r="C339" s="298"/>
      <c r="D339" s="121"/>
      <c r="E339" s="121"/>
    </row>
    <row r="340" spans="1:5" ht="12.75">
      <c r="A340" s="298"/>
      <c r="B340" s="298"/>
      <c r="C340" s="298"/>
      <c r="D340" s="121"/>
      <c r="E340" s="121"/>
    </row>
    <row r="341" spans="1:5" ht="12.75">
      <c r="A341" s="298"/>
      <c r="B341" s="298"/>
      <c r="C341" s="298"/>
      <c r="D341" s="121"/>
      <c r="E341" s="121"/>
    </row>
    <row r="342" spans="1:5" ht="12.75">
      <c r="A342" s="298"/>
      <c r="B342" s="298"/>
      <c r="C342" s="298"/>
      <c r="D342" s="121"/>
      <c r="E342" s="121"/>
    </row>
    <row r="343" spans="1:5" ht="12.75">
      <c r="A343" s="298"/>
      <c r="B343" s="298"/>
      <c r="C343" s="298"/>
      <c r="D343" s="121"/>
      <c r="E343" s="121"/>
    </row>
    <row r="344" spans="1:5" ht="12.75">
      <c r="A344" s="298"/>
      <c r="B344" s="298"/>
      <c r="C344" s="298"/>
      <c r="D344" s="121"/>
      <c r="E344" s="121"/>
    </row>
    <row r="345" spans="1:5" ht="12.75">
      <c r="A345" s="298"/>
      <c r="B345" s="298"/>
      <c r="C345" s="298"/>
      <c r="D345" s="121"/>
      <c r="E345" s="121"/>
    </row>
    <row r="346" spans="1:5" ht="12.75">
      <c r="A346" s="298"/>
      <c r="B346" s="298"/>
      <c r="C346" s="298"/>
      <c r="D346" s="121"/>
      <c r="E346" s="121"/>
    </row>
    <row r="347" spans="1:5" ht="12.75">
      <c r="A347" s="298"/>
      <c r="B347" s="298"/>
      <c r="C347" s="298"/>
      <c r="D347" s="121"/>
      <c r="E347" s="121"/>
    </row>
    <row r="348" spans="1:5" ht="12.75">
      <c r="A348" s="298"/>
      <c r="B348" s="298"/>
      <c r="C348" s="298"/>
      <c r="D348" s="121"/>
      <c r="E348" s="121"/>
    </row>
    <row r="349" spans="1:5" ht="12.75">
      <c r="A349" s="298"/>
      <c r="B349" s="298"/>
      <c r="C349" s="298"/>
      <c r="D349" s="121"/>
      <c r="E349" s="121"/>
    </row>
    <row r="350" spans="1:5" ht="12.75">
      <c r="A350" s="298"/>
      <c r="B350" s="298"/>
      <c r="C350" s="298"/>
      <c r="D350" s="121"/>
      <c r="E350" s="121"/>
    </row>
    <row r="351" spans="1:5" ht="12.75">
      <c r="A351" s="298"/>
      <c r="B351" s="298"/>
      <c r="C351" s="298"/>
      <c r="D351" s="121"/>
      <c r="E351" s="121"/>
    </row>
    <row r="352" spans="1:5" ht="12.75">
      <c r="A352" s="298"/>
      <c r="B352" s="298"/>
      <c r="C352" s="298"/>
      <c r="D352" s="121"/>
      <c r="E352" s="121"/>
    </row>
    <row r="353" spans="1:5" ht="12.75">
      <c r="A353" s="298"/>
      <c r="B353" s="298"/>
      <c r="C353" s="298"/>
      <c r="D353" s="121"/>
      <c r="E353" s="121"/>
    </row>
    <row r="354" spans="1:5" ht="12.75">
      <c r="A354" s="298"/>
      <c r="B354" s="298"/>
      <c r="C354" s="298"/>
      <c r="D354" s="121"/>
      <c r="E354" s="121"/>
    </row>
    <row r="355" spans="1:5" ht="12.75">
      <c r="A355" s="298"/>
      <c r="B355" s="298"/>
      <c r="C355" s="298"/>
      <c r="D355" s="121"/>
      <c r="E355" s="121"/>
    </row>
    <row r="356" spans="1:5" ht="12.75">
      <c r="A356" s="298"/>
      <c r="B356" s="298"/>
      <c r="C356" s="298"/>
      <c r="D356" s="121"/>
      <c r="E356" s="121"/>
    </row>
    <row r="357" spans="1:5" ht="12.75">
      <c r="A357" s="298"/>
      <c r="B357" s="298"/>
      <c r="C357" s="298"/>
      <c r="D357" s="121"/>
      <c r="E357" s="121"/>
    </row>
    <row r="358" spans="1:5" ht="12.75">
      <c r="A358" s="298"/>
      <c r="B358" s="298"/>
      <c r="C358" s="298"/>
      <c r="D358" s="121"/>
      <c r="E358" s="121"/>
    </row>
    <row r="359" spans="1:5" ht="12.75">
      <c r="A359" s="298"/>
      <c r="B359" s="298"/>
      <c r="C359" s="298"/>
      <c r="D359" s="121"/>
      <c r="E359" s="121"/>
    </row>
    <row r="360" spans="1:5" ht="12.75">
      <c r="A360" s="298"/>
      <c r="B360" s="298"/>
      <c r="C360" s="298"/>
      <c r="D360" s="121"/>
      <c r="E360" s="121"/>
    </row>
    <row r="361" spans="1:5" ht="12.75">
      <c r="A361" s="298"/>
      <c r="B361" s="298"/>
      <c r="C361" s="298"/>
      <c r="D361" s="121"/>
      <c r="E361" s="121"/>
    </row>
    <row r="362" spans="1:5" ht="12.75">
      <c r="A362" s="298"/>
      <c r="B362" s="298"/>
      <c r="C362" s="298"/>
      <c r="D362" s="121"/>
      <c r="E362" s="121"/>
    </row>
    <row r="363" spans="1:5" ht="12.75">
      <c r="A363" s="298"/>
      <c r="B363" s="298"/>
      <c r="C363" s="298"/>
      <c r="D363" s="121"/>
      <c r="E363" s="121"/>
    </row>
    <row r="364" spans="1:5" ht="12.75">
      <c r="A364" s="298"/>
      <c r="B364" s="298"/>
      <c r="C364" s="298"/>
      <c r="D364" s="121"/>
      <c r="E364" s="121"/>
    </row>
    <row r="365" spans="1:5" ht="12.75">
      <c r="A365" s="298"/>
      <c r="B365" s="298"/>
      <c r="C365" s="298"/>
      <c r="D365" s="121"/>
      <c r="E365" s="121"/>
    </row>
    <row r="366" spans="1:5" ht="12.75">
      <c r="A366" s="298"/>
      <c r="B366" s="298"/>
      <c r="C366" s="298"/>
      <c r="D366" s="121"/>
      <c r="E366" s="121"/>
    </row>
    <row r="367" spans="1:5" ht="12.75">
      <c r="A367" s="298"/>
      <c r="B367" s="298"/>
      <c r="C367" s="298"/>
      <c r="D367" s="121"/>
      <c r="E367" s="121"/>
    </row>
    <row r="368" spans="1:5" ht="12.75">
      <c r="A368" s="298"/>
      <c r="B368" s="298"/>
      <c r="C368" s="298"/>
      <c r="D368" s="121"/>
      <c r="E368" s="121"/>
    </row>
    <row r="369" spans="1:5" ht="12.75">
      <c r="A369" s="298"/>
      <c r="B369" s="298"/>
      <c r="C369" s="298"/>
      <c r="D369" s="121"/>
      <c r="E369" s="121"/>
    </row>
    <row r="370" spans="1:5" ht="12.75">
      <c r="A370" s="298"/>
      <c r="B370" s="298"/>
      <c r="C370" s="298"/>
      <c r="D370" s="121"/>
      <c r="E370" s="121"/>
    </row>
    <row r="371" spans="1:5" ht="12.75">
      <c r="A371" s="298"/>
      <c r="B371" s="298"/>
      <c r="C371" s="298"/>
      <c r="D371" s="121"/>
      <c r="E371" s="121"/>
    </row>
    <row r="372" spans="1:5" ht="12.75">
      <c r="A372" s="298"/>
      <c r="B372" s="298"/>
      <c r="C372" s="298"/>
      <c r="D372" s="121"/>
      <c r="E372" s="121"/>
    </row>
    <row r="373" spans="1:5" ht="12.75">
      <c r="A373" s="298"/>
      <c r="B373" s="298"/>
      <c r="C373" s="298"/>
      <c r="D373" s="121"/>
      <c r="E373" s="121"/>
    </row>
    <row r="374" spans="1:5" ht="12.75">
      <c r="A374" s="298"/>
      <c r="B374" s="298"/>
      <c r="C374" s="298"/>
      <c r="D374" s="121"/>
      <c r="E374" s="121"/>
    </row>
    <row r="375" spans="1:5" ht="12.75">
      <c r="A375" s="298"/>
      <c r="B375" s="298"/>
      <c r="C375" s="298"/>
      <c r="D375" s="121"/>
      <c r="E375" s="121"/>
    </row>
    <row r="376" spans="1:5" ht="12.75">
      <c r="A376" s="298"/>
      <c r="B376" s="298"/>
      <c r="C376" s="298"/>
      <c r="D376" s="121"/>
      <c r="E376" s="121"/>
    </row>
    <row r="377" spans="1:5" ht="12.75">
      <c r="A377" s="298"/>
      <c r="B377" s="298"/>
      <c r="C377" s="298"/>
      <c r="D377" s="121"/>
      <c r="E377" s="121"/>
    </row>
    <row r="378" spans="1:5" ht="12.75">
      <c r="A378" s="298"/>
      <c r="B378" s="298"/>
      <c r="C378" s="298"/>
      <c r="D378" s="121"/>
      <c r="E378" s="121"/>
    </row>
    <row r="379" spans="1:5" ht="12.75">
      <c r="A379" s="298"/>
      <c r="B379" s="298"/>
      <c r="C379" s="298"/>
      <c r="D379" s="121"/>
      <c r="E379" s="121"/>
    </row>
    <row r="380" spans="1:5" ht="12.75">
      <c r="A380" s="298"/>
      <c r="B380" s="298"/>
      <c r="C380" s="298"/>
      <c r="D380" s="121"/>
      <c r="E380" s="121"/>
    </row>
    <row r="381" spans="1:5" ht="12.75">
      <c r="A381" s="298"/>
      <c r="B381" s="298"/>
      <c r="C381" s="298"/>
      <c r="D381" s="121"/>
      <c r="E381" s="121"/>
    </row>
    <row r="382" spans="1:5" ht="12.75">
      <c r="A382" s="298"/>
      <c r="B382" s="298"/>
      <c r="C382" s="298"/>
      <c r="D382" s="121"/>
      <c r="E382" s="121"/>
    </row>
    <row r="383" spans="1:5" ht="12.75">
      <c r="A383" s="298"/>
      <c r="B383" s="298"/>
      <c r="C383" s="298"/>
      <c r="D383" s="121"/>
      <c r="E383" s="121"/>
    </row>
    <row r="384" spans="1:5" ht="12.75">
      <c r="A384" s="298"/>
      <c r="B384" s="298"/>
      <c r="C384" s="298"/>
      <c r="D384" s="121"/>
      <c r="E384" s="121"/>
    </row>
    <row r="385" spans="1:5" ht="12.75">
      <c r="A385" s="298"/>
      <c r="B385" s="298"/>
      <c r="C385" s="298"/>
      <c r="D385" s="121"/>
      <c r="E385" s="121"/>
    </row>
    <row r="386" spans="1:5" ht="12.75">
      <c r="A386" s="298"/>
      <c r="B386" s="298"/>
      <c r="C386" s="298"/>
      <c r="D386" s="121"/>
      <c r="E386" s="121"/>
    </row>
    <row r="387" spans="1:5" ht="12.75">
      <c r="A387" s="298"/>
      <c r="B387" s="298"/>
      <c r="C387" s="298"/>
      <c r="D387" s="121"/>
      <c r="E387" s="121"/>
    </row>
    <row r="388" spans="1:5" ht="12.75">
      <c r="A388" s="298"/>
      <c r="B388" s="298"/>
      <c r="C388" s="298"/>
      <c r="D388" s="121"/>
      <c r="E388" s="121"/>
    </row>
    <row r="389" spans="1:5" ht="12.75">
      <c r="A389" s="298"/>
      <c r="B389" s="298"/>
      <c r="C389" s="298"/>
      <c r="D389" s="121"/>
      <c r="E389" s="121"/>
    </row>
    <row r="390" spans="1:5" ht="12.75">
      <c r="A390" s="298"/>
      <c r="B390" s="298"/>
      <c r="C390" s="298"/>
      <c r="D390" s="121"/>
      <c r="E390" s="121"/>
    </row>
    <row r="391" spans="1:5" ht="12.75">
      <c r="A391" s="298"/>
      <c r="B391" s="298"/>
      <c r="C391" s="298"/>
      <c r="D391" s="121"/>
      <c r="E391" s="121"/>
    </row>
    <row r="392" spans="1:5" ht="12.75">
      <c r="A392" s="298"/>
      <c r="B392" s="298"/>
      <c r="C392" s="298"/>
      <c r="D392" s="121"/>
      <c r="E392" s="121"/>
    </row>
    <row r="393" spans="1:5" ht="12.75">
      <c r="A393" s="298"/>
      <c r="B393" s="298"/>
      <c r="C393" s="298"/>
      <c r="D393" s="121"/>
      <c r="E393" s="121"/>
    </row>
    <row r="394" spans="1:5" ht="12.75">
      <c r="A394" s="298"/>
      <c r="B394" s="298"/>
      <c r="C394" s="298"/>
      <c r="D394" s="121"/>
      <c r="E394" s="121"/>
    </row>
    <row r="395" spans="1:5" ht="12.75">
      <c r="A395" s="298"/>
      <c r="B395" s="298"/>
      <c r="C395" s="298"/>
      <c r="D395" s="121"/>
      <c r="E395" s="121"/>
    </row>
    <row r="396" spans="1:5" ht="12.75">
      <c r="A396" s="298"/>
      <c r="B396" s="298"/>
      <c r="C396" s="298"/>
      <c r="D396" s="121"/>
      <c r="E396" s="121"/>
    </row>
    <row r="397" spans="1:5" ht="12.75">
      <c r="A397" s="298"/>
      <c r="B397" s="298"/>
      <c r="C397" s="298"/>
      <c r="D397" s="121"/>
      <c r="E397" s="121"/>
    </row>
    <row r="398" spans="1:5" ht="12.75">
      <c r="A398" s="298"/>
      <c r="B398" s="298"/>
      <c r="C398" s="298"/>
      <c r="D398" s="121"/>
      <c r="E398" s="121"/>
    </row>
    <row r="399" spans="1:5" ht="12.75">
      <c r="A399" s="298"/>
      <c r="B399" s="298"/>
      <c r="C399" s="298"/>
      <c r="D399" s="121"/>
      <c r="E399" s="121"/>
    </row>
    <row r="400" spans="1:5" ht="12.75">
      <c r="A400" s="298"/>
      <c r="B400" s="298"/>
      <c r="C400" s="298"/>
      <c r="D400" s="121"/>
      <c r="E400" s="121"/>
    </row>
    <row r="401" spans="1:5" ht="12.75">
      <c r="A401" s="298"/>
      <c r="B401" s="298"/>
      <c r="C401" s="298"/>
      <c r="D401" s="121"/>
      <c r="E401" s="121"/>
    </row>
    <row r="402" spans="1:5" ht="12.75">
      <c r="A402" s="298"/>
      <c r="B402" s="298"/>
      <c r="C402" s="298"/>
      <c r="D402" s="121"/>
      <c r="E402" s="121"/>
    </row>
    <row r="403" spans="1:5" ht="12.75">
      <c r="A403" s="298"/>
      <c r="B403" s="298"/>
      <c r="C403" s="298"/>
      <c r="D403" s="121"/>
      <c r="E403" s="121"/>
    </row>
    <row r="404" spans="1:5" ht="12.75">
      <c r="A404" s="298"/>
      <c r="B404" s="298"/>
      <c r="C404" s="298"/>
      <c r="D404" s="121"/>
      <c r="E404" s="121"/>
    </row>
    <row r="405" spans="1:5" ht="12.75">
      <c r="A405" s="298"/>
      <c r="B405" s="298"/>
      <c r="C405" s="298"/>
      <c r="D405" s="121"/>
      <c r="E405" s="121"/>
    </row>
    <row r="406" spans="1:5" ht="12.75">
      <c r="A406" s="298"/>
      <c r="B406" s="298"/>
      <c r="C406" s="298"/>
      <c r="D406" s="121"/>
      <c r="E406" s="121"/>
    </row>
    <row r="407" spans="1:5" ht="12.75">
      <c r="A407" s="298"/>
      <c r="B407" s="298"/>
      <c r="C407" s="298"/>
      <c r="D407" s="121"/>
      <c r="E407" s="121"/>
    </row>
    <row r="408" spans="1:5" ht="12.75">
      <c r="A408" s="298"/>
      <c r="B408" s="298"/>
      <c r="C408" s="298"/>
      <c r="D408" s="121"/>
      <c r="E408" s="121"/>
    </row>
    <row r="409" spans="1:5" ht="12.75">
      <c r="A409" s="298"/>
      <c r="B409" s="298"/>
      <c r="C409" s="298"/>
      <c r="D409" s="121"/>
      <c r="E409" s="121"/>
    </row>
    <row r="410" spans="1:5" ht="12.75">
      <c r="A410" s="298"/>
      <c r="B410" s="298"/>
      <c r="C410" s="298"/>
      <c r="D410" s="121"/>
      <c r="E410" s="121"/>
    </row>
    <row r="411" spans="1:5" ht="12.75">
      <c r="A411" s="298"/>
      <c r="B411" s="298"/>
      <c r="C411" s="298"/>
      <c r="D411" s="121"/>
      <c r="E411" s="121"/>
    </row>
    <row r="412" spans="1:5" ht="12.75">
      <c r="A412" s="298"/>
      <c r="B412" s="298"/>
      <c r="C412" s="298"/>
      <c r="D412" s="121"/>
      <c r="E412" s="121"/>
    </row>
    <row r="413" spans="1:5" ht="12.75">
      <c r="A413" s="298"/>
      <c r="B413" s="298"/>
      <c r="C413" s="298"/>
      <c r="D413" s="121"/>
      <c r="E413" s="121"/>
    </row>
    <row r="414" spans="1:5" ht="12.75">
      <c r="A414" s="298"/>
      <c r="B414" s="298"/>
      <c r="C414" s="298"/>
      <c r="D414" s="121"/>
      <c r="E414" s="121"/>
    </row>
    <row r="415" spans="1:5" ht="12.75">
      <c r="A415" s="298"/>
      <c r="B415" s="298"/>
      <c r="C415" s="298"/>
      <c r="D415" s="121"/>
      <c r="E415" s="121"/>
    </row>
    <row r="416" spans="1:5" ht="12.75">
      <c r="A416" s="298"/>
      <c r="B416" s="298"/>
      <c r="C416" s="298"/>
      <c r="D416" s="121"/>
      <c r="E416" s="121"/>
    </row>
    <row r="417" spans="1:5" ht="12.75">
      <c r="A417" s="298"/>
      <c r="B417" s="298"/>
      <c r="C417" s="298"/>
      <c r="D417" s="121"/>
      <c r="E417" s="121"/>
    </row>
    <row r="418" spans="1:5" ht="12.75">
      <c r="A418" s="298"/>
      <c r="B418" s="298"/>
      <c r="C418" s="298"/>
      <c r="D418" s="121"/>
      <c r="E418" s="121"/>
    </row>
    <row r="419" spans="1:5" ht="12.75">
      <c r="A419" s="298"/>
      <c r="B419" s="298"/>
      <c r="C419" s="298"/>
      <c r="D419" s="121"/>
      <c r="E419" s="121"/>
    </row>
    <row r="420" spans="1:5" ht="12.75">
      <c r="A420" s="298"/>
      <c r="B420" s="298"/>
      <c r="C420" s="298"/>
      <c r="D420" s="121"/>
      <c r="E420" s="121"/>
    </row>
    <row r="421" spans="1:5" ht="12.75">
      <c r="A421" s="298"/>
      <c r="B421" s="298"/>
      <c r="C421" s="298"/>
      <c r="D421" s="121"/>
      <c r="E421" s="121"/>
    </row>
    <row r="422" spans="1:5" ht="12.75">
      <c r="A422" s="298"/>
      <c r="B422" s="298"/>
      <c r="C422" s="298"/>
      <c r="D422" s="121"/>
      <c r="E422" s="121"/>
    </row>
    <row r="423" spans="1:5" ht="12.75">
      <c r="A423" s="298"/>
      <c r="B423" s="298"/>
      <c r="C423" s="298"/>
      <c r="D423" s="121"/>
      <c r="E423" s="121"/>
    </row>
    <row r="424" spans="1:5" ht="12.75">
      <c r="A424" s="298"/>
      <c r="B424" s="298"/>
      <c r="C424" s="298"/>
      <c r="D424" s="121"/>
      <c r="E424" s="121"/>
    </row>
    <row r="425" spans="1:5" ht="12.75">
      <c r="A425" s="298"/>
      <c r="B425" s="298"/>
      <c r="C425" s="298"/>
      <c r="D425" s="121"/>
      <c r="E425" s="121"/>
    </row>
    <row r="426" spans="1:5" ht="12.75">
      <c r="A426" s="298"/>
      <c r="B426" s="298"/>
      <c r="C426" s="298"/>
      <c r="D426" s="121"/>
      <c r="E426" s="121"/>
    </row>
    <row r="427" spans="1:5" ht="12.75">
      <c r="A427" s="298"/>
      <c r="B427" s="298"/>
      <c r="C427" s="298"/>
      <c r="D427" s="121"/>
      <c r="E427" s="121"/>
    </row>
    <row r="428" spans="1:5" ht="12.75">
      <c r="A428" s="298"/>
      <c r="B428" s="298"/>
      <c r="C428" s="298"/>
      <c r="D428" s="121"/>
      <c r="E428" s="121"/>
    </row>
    <row r="429" spans="1:5" ht="12.75">
      <c r="A429" s="298"/>
      <c r="B429" s="298"/>
      <c r="C429" s="298"/>
      <c r="D429" s="121"/>
      <c r="E429" s="121"/>
    </row>
    <row r="430" spans="1:5" ht="12.75">
      <c r="A430" s="298"/>
      <c r="B430" s="298"/>
      <c r="C430" s="298"/>
      <c r="D430" s="121"/>
      <c r="E430" s="121"/>
    </row>
    <row r="431" spans="1:5" ht="12.75">
      <c r="A431" s="298"/>
      <c r="B431" s="298"/>
      <c r="C431" s="298"/>
      <c r="D431" s="121"/>
      <c r="E431" s="121"/>
    </row>
    <row r="432" spans="1:5" ht="12.75">
      <c r="A432" s="298"/>
      <c r="B432" s="298"/>
      <c r="C432" s="298"/>
      <c r="D432" s="121"/>
      <c r="E432" s="121"/>
    </row>
    <row r="433" spans="1:5" ht="12.75">
      <c r="A433" s="298"/>
      <c r="B433" s="298"/>
      <c r="C433" s="298"/>
      <c r="D433" s="121"/>
      <c r="E433" s="121"/>
    </row>
    <row r="434" spans="1:5" ht="12.75">
      <c r="A434" s="298"/>
      <c r="B434" s="298"/>
      <c r="C434" s="298"/>
      <c r="D434" s="121"/>
      <c r="E434" s="121"/>
    </row>
    <row r="435" spans="1:5" ht="12.75">
      <c r="A435" s="298"/>
      <c r="B435" s="298"/>
      <c r="C435" s="298"/>
      <c r="D435" s="121"/>
      <c r="E435" s="121"/>
    </row>
    <row r="436" spans="1:5" ht="12.75">
      <c r="A436" s="298"/>
      <c r="B436" s="298"/>
      <c r="C436" s="298"/>
      <c r="D436" s="121"/>
      <c r="E436" s="121"/>
    </row>
    <row r="437" spans="1:5" ht="12.75">
      <c r="A437" s="298"/>
      <c r="B437" s="298"/>
      <c r="C437" s="298"/>
      <c r="D437" s="121"/>
      <c r="E437" s="121"/>
    </row>
    <row r="438" spans="1:5" ht="12.75">
      <c r="A438" s="298"/>
      <c r="B438" s="298"/>
      <c r="C438" s="298"/>
      <c r="D438" s="121"/>
      <c r="E438" s="121"/>
    </row>
    <row r="439" spans="1:5" ht="12.75">
      <c r="A439" s="298"/>
      <c r="B439" s="298"/>
      <c r="C439" s="298"/>
      <c r="D439" s="121"/>
      <c r="E439" s="121"/>
    </row>
    <row r="440" spans="1:5" ht="12.75">
      <c r="A440" s="298"/>
      <c r="B440" s="298"/>
      <c r="C440" s="298"/>
      <c r="D440" s="121"/>
      <c r="E440" s="121"/>
    </row>
    <row r="441" spans="1:5" ht="12.75">
      <c r="A441" s="298"/>
      <c r="B441" s="298"/>
      <c r="C441" s="298"/>
      <c r="D441" s="121"/>
      <c r="E441" s="121"/>
    </row>
    <row r="442" spans="1:5" ht="12.75">
      <c r="A442" s="298"/>
      <c r="B442" s="298"/>
      <c r="C442" s="298"/>
      <c r="D442" s="121"/>
      <c r="E442" s="121"/>
    </row>
    <row r="443" spans="1:5" ht="12.75">
      <c r="A443" s="298"/>
      <c r="B443" s="298"/>
      <c r="C443" s="298"/>
      <c r="D443" s="121"/>
      <c r="E443" s="121"/>
    </row>
    <row r="444" spans="1:5" ht="12.75">
      <c r="A444" s="298"/>
      <c r="B444" s="298"/>
      <c r="C444" s="298"/>
      <c r="D444" s="121"/>
      <c r="E444" s="121"/>
    </row>
    <row r="445" spans="1:5" ht="12.75">
      <c r="A445" s="298"/>
      <c r="B445" s="298"/>
      <c r="C445" s="298"/>
      <c r="D445" s="121"/>
      <c r="E445" s="121"/>
    </row>
    <row r="446" spans="1:5" ht="12.75">
      <c r="A446" s="298"/>
      <c r="B446" s="298"/>
      <c r="C446" s="298"/>
      <c r="D446" s="121"/>
      <c r="E446" s="121"/>
    </row>
    <row r="447" spans="1:5" ht="12.75">
      <c r="A447" s="298"/>
      <c r="B447" s="298"/>
      <c r="C447" s="298"/>
      <c r="D447" s="121"/>
      <c r="E447" s="121"/>
    </row>
    <row r="448" spans="1:5" ht="12.75">
      <c r="A448" s="298"/>
      <c r="B448" s="298"/>
      <c r="C448" s="298"/>
      <c r="D448" s="121"/>
      <c r="E448" s="121"/>
    </row>
    <row r="449" spans="1:5" ht="12.75">
      <c r="A449" s="298"/>
      <c r="B449" s="298"/>
      <c r="C449" s="298"/>
      <c r="D449" s="121"/>
      <c r="E449" s="121"/>
    </row>
    <row r="450" spans="1:5" ht="12.75">
      <c r="A450" s="298"/>
      <c r="B450" s="298"/>
      <c r="C450" s="298"/>
      <c r="D450" s="121"/>
      <c r="E450" s="121"/>
    </row>
    <row r="451" spans="1:5" ht="12.75">
      <c r="A451" s="298"/>
      <c r="B451" s="298"/>
      <c r="C451" s="298"/>
      <c r="D451" s="121"/>
      <c r="E451" s="121"/>
    </row>
    <row r="452" spans="1:5" ht="12.75">
      <c r="A452" s="298"/>
      <c r="B452" s="298"/>
      <c r="C452" s="298"/>
      <c r="D452" s="121"/>
      <c r="E452" s="121"/>
    </row>
    <row r="453" spans="1:5" ht="12.75">
      <c r="A453" s="298"/>
      <c r="B453" s="298"/>
      <c r="C453" s="298"/>
      <c r="D453" s="121"/>
      <c r="E453" s="121"/>
    </row>
    <row r="454" spans="1:5" ht="12.75">
      <c r="A454" s="298"/>
      <c r="B454" s="298"/>
      <c r="C454" s="298"/>
      <c r="D454" s="121"/>
      <c r="E454" s="121"/>
    </row>
    <row r="455" spans="1:5" ht="12.75">
      <c r="A455" s="298"/>
      <c r="B455" s="298"/>
      <c r="C455" s="298"/>
      <c r="D455" s="121"/>
      <c r="E455" s="121"/>
    </row>
    <row r="456" spans="1:5" ht="12.75">
      <c r="A456" s="298"/>
      <c r="B456" s="298"/>
      <c r="C456" s="298"/>
      <c r="D456" s="121"/>
      <c r="E456" s="121"/>
    </row>
    <row r="457" spans="1:5" ht="12.75">
      <c r="A457" s="298"/>
      <c r="B457" s="298"/>
      <c r="C457" s="298"/>
      <c r="D457" s="121"/>
      <c r="E457" s="121"/>
    </row>
    <row r="458" spans="1:5" ht="12.75">
      <c r="A458" s="298"/>
      <c r="B458" s="298"/>
      <c r="C458" s="298"/>
      <c r="D458" s="121"/>
      <c r="E458" s="121"/>
    </row>
    <row r="459" spans="1:5" ht="12.75">
      <c r="A459" s="298"/>
      <c r="B459" s="298"/>
      <c r="C459" s="298"/>
      <c r="D459" s="121"/>
      <c r="E459" s="121"/>
    </row>
    <row r="460" spans="1:5" ht="12.75">
      <c r="A460" s="298"/>
      <c r="B460" s="298"/>
      <c r="C460" s="298"/>
      <c r="D460" s="121"/>
      <c r="E460" s="121"/>
    </row>
    <row r="461" spans="1:5" ht="12.75">
      <c r="A461" s="298"/>
      <c r="B461" s="298"/>
      <c r="C461" s="298"/>
      <c r="D461" s="121"/>
      <c r="E461" s="121"/>
    </row>
    <row r="462" spans="1:5" ht="12.75">
      <c r="A462" s="298"/>
      <c r="B462" s="298"/>
      <c r="C462" s="298"/>
      <c r="D462" s="121"/>
      <c r="E462" s="121"/>
    </row>
    <row r="463" spans="1:5" ht="12.75">
      <c r="A463" s="298"/>
      <c r="B463" s="298"/>
      <c r="C463" s="298"/>
      <c r="D463" s="121"/>
      <c r="E463" s="121"/>
    </row>
    <row r="464" spans="1:5" ht="12.75">
      <c r="A464" s="298"/>
      <c r="B464" s="298"/>
      <c r="C464" s="298"/>
      <c r="D464" s="121"/>
      <c r="E464" s="121"/>
    </row>
    <row r="465" spans="1:5" ht="12.75">
      <c r="A465" s="298"/>
      <c r="B465" s="298"/>
      <c r="C465" s="298"/>
      <c r="D465" s="121"/>
      <c r="E465" s="121"/>
    </row>
    <row r="466" spans="1:5" ht="12.75">
      <c r="A466" s="298"/>
      <c r="B466" s="298"/>
      <c r="C466" s="298"/>
      <c r="D466" s="121"/>
      <c r="E466" s="121"/>
    </row>
    <row r="467" spans="1:5" ht="12.75">
      <c r="A467" s="298"/>
      <c r="B467" s="298"/>
      <c r="C467" s="298"/>
      <c r="D467" s="121"/>
      <c r="E467" s="121"/>
    </row>
    <row r="468" spans="1:5" ht="12.75">
      <c r="A468" s="298"/>
      <c r="B468" s="298"/>
      <c r="C468" s="298"/>
      <c r="D468" s="121"/>
      <c r="E468" s="121"/>
    </row>
    <row r="469" spans="1:5" ht="12.75">
      <c r="A469" s="298"/>
      <c r="B469" s="298"/>
      <c r="C469" s="298"/>
      <c r="D469" s="121"/>
      <c r="E469" s="121"/>
    </row>
    <row r="470" spans="1:5" ht="12.75">
      <c r="A470" s="298"/>
      <c r="B470" s="298"/>
      <c r="C470" s="298"/>
      <c r="D470" s="121"/>
      <c r="E470" s="121"/>
    </row>
    <row r="471" spans="1:5" ht="12.75">
      <c r="A471" s="298"/>
      <c r="B471" s="298"/>
      <c r="C471" s="298"/>
      <c r="D471" s="121"/>
      <c r="E471" s="121"/>
    </row>
    <row r="472" spans="1:5" ht="12.75">
      <c r="A472" s="298"/>
      <c r="B472" s="298"/>
      <c r="C472" s="298"/>
      <c r="D472" s="121"/>
      <c r="E472" s="121"/>
    </row>
    <row r="473" spans="1:5" ht="12.75">
      <c r="A473" s="298"/>
      <c r="B473" s="298"/>
      <c r="C473" s="298"/>
      <c r="D473" s="121"/>
      <c r="E473" s="121"/>
    </row>
    <row r="474" spans="1:5" ht="12.75">
      <c r="A474" s="298"/>
      <c r="B474" s="298"/>
      <c r="C474" s="298"/>
      <c r="D474" s="121"/>
      <c r="E474" s="121"/>
    </row>
    <row r="475" spans="1:5" ht="12.75">
      <c r="A475" s="298"/>
      <c r="B475" s="298"/>
      <c r="C475" s="298"/>
      <c r="D475" s="121"/>
      <c r="E475" s="121"/>
    </row>
    <row r="476" spans="1:5" ht="12.75">
      <c r="A476" s="298"/>
      <c r="B476" s="298"/>
      <c r="C476" s="298"/>
      <c r="D476" s="121"/>
      <c r="E476" s="121"/>
    </row>
    <row r="477" spans="1:5" ht="12.75">
      <c r="A477" s="298"/>
      <c r="B477" s="298"/>
      <c r="C477" s="298"/>
      <c r="D477" s="121"/>
      <c r="E477" s="121"/>
    </row>
    <row r="478" spans="1:5" ht="12.75">
      <c r="A478" s="298"/>
      <c r="B478" s="298"/>
      <c r="C478" s="298"/>
      <c r="D478" s="121"/>
      <c r="E478" s="121"/>
    </row>
    <row r="479" spans="1:5" ht="12.75">
      <c r="A479" s="298"/>
      <c r="B479" s="298"/>
      <c r="C479" s="298"/>
      <c r="D479" s="121"/>
      <c r="E479" s="121"/>
    </row>
    <row r="480" spans="1:5" ht="12.75">
      <c r="A480" s="298"/>
      <c r="B480" s="298"/>
      <c r="C480" s="298"/>
      <c r="D480" s="121"/>
      <c r="E480" s="121"/>
    </row>
    <row r="481" spans="1:5" ht="12.75">
      <c r="A481" s="298"/>
      <c r="B481" s="298"/>
      <c r="C481" s="298"/>
      <c r="D481" s="121"/>
      <c r="E481" s="121"/>
    </row>
    <row r="482" spans="1:5" ht="12.75">
      <c r="A482" s="298"/>
      <c r="B482" s="298"/>
      <c r="C482" s="298"/>
      <c r="D482" s="121"/>
      <c r="E482" s="121"/>
    </row>
    <row r="483" spans="1:5" ht="12.75">
      <c r="A483" s="298"/>
      <c r="B483" s="298"/>
      <c r="C483" s="298"/>
      <c r="D483" s="121"/>
      <c r="E483" s="121"/>
    </row>
    <row r="484" spans="1:5" ht="12.75">
      <c r="A484" s="298"/>
      <c r="B484" s="298"/>
      <c r="C484" s="298"/>
      <c r="D484" s="121"/>
      <c r="E484" s="121"/>
    </row>
    <row r="485" spans="1:5" ht="12.75">
      <c r="A485" s="298"/>
      <c r="B485" s="298"/>
      <c r="C485" s="298"/>
      <c r="D485" s="121"/>
      <c r="E485" s="121"/>
    </row>
    <row r="486" spans="1:5" ht="12.75">
      <c r="A486" s="298"/>
      <c r="B486" s="298"/>
      <c r="C486" s="298"/>
      <c r="D486" s="121"/>
      <c r="E486" s="121"/>
    </row>
    <row r="487" spans="1:5" ht="12.75">
      <c r="A487" s="298"/>
      <c r="B487" s="298"/>
      <c r="C487" s="298"/>
      <c r="D487" s="121"/>
      <c r="E487" s="121"/>
    </row>
    <row r="488" spans="1:5" ht="12.75">
      <c r="A488" s="298"/>
      <c r="B488" s="298"/>
      <c r="C488" s="298"/>
      <c r="D488" s="121"/>
      <c r="E488" s="121"/>
    </row>
    <row r="489" spans="1:5" ht="12.75">
      <c r="A489" s="298"/>
      <c r="B489" s="298"/>
      <c r="C489" s="298"/>
      <c r="D489" s="121"/>
      <c r="E489" s="121"/>
    </row>
    <row r="490" spans="1:5" ht="12.75">
      <c r="A490" s="298"/>
      <c r="B490" s="298"/>
      <c r="C490" s="298"/>
      <c r="D490" s="121"/>
      <c r="E490" s="121"/>
    </row>
    <row r="491" spans="1:5" ht="12.75">
      <c r="A491" s="298"/>
      <c r="B491" s="298"/>
      <c r="C491" s="298"/>
      <c r="D491" s="121"/>
      <c r="E491" s="121"/>
    </row>
    <row r="492" spans="1:5" ht="12.75">
      <c r="A492" s="298"/>
      <c r="B492" s="298"/>
      <c r="C492" s="298"/>
      <c r="D492" s="121"/>
      <c r="E492" s="121"/>
    </row>
    <row r="493" spans="1:5" ht="12.75">
      <c r="A493" s="298"/>
      <c r="B493" s="298"/>
      <c r="C493" s="298"/>
      <c r="D493" s="121"/>
      <c r="E493" s="121"/>
    </row>
    <row r="494" spans="1:5" ht="12.75">
      <c r="A494" s="298"/>
      <c r="B494" s="298"/>
      <c r="C494" s="298"/>
      <c r="D494" s="121"/>
      <c r="E494" s="121"/>
    </row>
    <row r="495" spans="1:5" ht="12.75">
      <c r="A495" s="298"/>
      <c r="B495" s="298"/>
      <c r="C495" s="298"/>
      <c r="D495" s="121"/>
      <c r="E495" s="121"/>
    </row>
    <row r="496" spans="1:5" ht="12.75">
      <c r="A496" s="298"/>
      <c r="B496" s="298"/>
      <c r="C496" s="298"/>
      <c r="D496" s="121"/>
      <c r="E496" s="121"/>
    </row>
    <row r="497" spans="1:5" ht="12.75">
      <c r="A497" s="298"/>
      <c r="B497" s="298"/>
      <c r="C497" s="298"/>
      <c r="D497" s="121"/>
      <c r="E497" s="121"/>
    </row>
    <row r="498" spans="1:5" ht="12.75">
      <c r="A498" s="298"/>
      <c r="B498" s="298"/>
      <c r="C498" s="298"/>
      <c r="D498" s="121"/>
      <c r="E498" s="121"/>
    </row>
    <row r="499" spans="1:5" ht="12.75">
      <c r="A499" s="298"/>
      <c r="B499" s="298"/>
      <c r="C499" s="298"/>
      <c r="D499" s="121"/>
      <c r="E499" s="121"/>
    </row>
    <row r="500" spans="1:5" ht="12.75">
      <c r="A500" s="298"/>
      <c r="B500" s="298"/>
      <c r="C500" s="298"/>
      <c r="D500" s="121"/>
      <c r="E500" s="121"/>
    </row>
    <row r="501" spans="1:5" ht="12.75">
      <c r="A501" s="298"/>
      <c r="B501" s="298"/>
      <c r="C501" s="298"/>
      <c r="D501" s="121"/>
      <c r="E501" s="121"/>
    </row>
    <row r="502" spans="1:5" ht="12.75">
      <c r="A502" s="298"/>
      <c r="B502" s="298"/>
      <c r="C502" s="298"/>
      <c r="D502" s="121"/>
      <c r="E502" s="121"/>
    </row>
    <row r="503" spans="1:5" ht="12.75">
      <c r="A503" s="298"/>
      <c r="B503" s="298"/>
      <c r="C503" s="298"/>
      <c r="D503" s="121"/>
      <c r="E503" s="121"/>
    </row>
    <row r="504" spans="1:5" ht="12.75">
      <c r="A504" s="298"/>
      <c r="B504" s="298"/>
      <c r="C504" s="298"/>
      <c r="D504" s="121"/>
      <c r="E504" s="121"/>
    </row>
    <row r="505" spans="1:5" ht="12.75">
      <c r="A505" s="298"/>
      <c r="B505" s="298"/>
      <c r="C505" s="298"/>
      <c r="D505" s="121"/>
      <c r="E505" s="121"/>
    </row>
    <row r="506" spans="1:5" ht="12.75">
      <c r="A506" s="298"/>
      <c r="B506" s="298"/>
      <c r="C506" s="298"/>
      <c r="D506" s="121"/>
      <c r="E506" s="121"/>
    </row>
    <row r="507" spans="1:5" ht="12.75">
      <c r="A507" s="298"/>
      <c r="B507" s="298"/>
      <c r="C507" s="298"/>
      <c r="D507" s="121"/>
      <c r="E507" s="121"/>
    </row>
    <row r="508" spans="1:5" ht="12.75">
      <c r="A508" s="298"/>
      <c r="B508" s="298"/>
      <c r="C508" s="298"/>
      <c r="D508" s="121"/>
      <c r="E508" s="121"/>
    </row>
    <row r="509" spans="1:5" ht="12.75">
      <c r="A509" s="298"/>
      <c r="B509" s="298"/>
      <c r="C509" s="298"/>
      <c r="D509" s="121"/>
      <c r="E509" s="121"/>
    </row>
    <row r="510" spans="1:5" ht="12.75">
      <c r="A510" s="298"/>
      <c r="B510" s="298"/>
      <c r="C510" s="298"/>
      <c r="D510" s="121"/>
      <c r="E510" s="121"/>
    </row>
    <row r="511" spans="1:5" ht="12.75">
      <c r="A511" s="298"/>
      <c r="B511" s="298"/>
      <c r="C511" s="298"/>
      <c r="D511" s="121"/>
      <c r="E511" s="121"/>
    </row>
    <row r="512" spans="1:5" ht="12.75">
      <c r="A512" s="298"/>
      <c r="B512" s="298"/>
      <c r="C512" s="298"/>
      <c r="D512" s="121"/>
      <c r="E512" s="121"/>
    </row>
    <row r="513" spans="1:5" ht="12.75">
      <c r="A513" s="298"/>
      <c r="B513" s="298"/>
      <c r="C513" s="298"/>
      <c r="D513" s="121"/>
      <c r="E513" s="121"/>
    </row>
    <row r="514" spans="1:5" ht="12.75">
      <c r="A514" s="298"/>
      <c r="B514" s="298"/>
      <c r="C514" s="298"/>
      <c r="D514" s="121"/>
      <c r="E514" s="121"/>
    </row>
    <row r="515" spans="1:5" ht="12.75">
      <c r="A515" s="298"/>
      <c r="B515" s="298"/>
      <c r="C515" s="298"/>
      <c r="D515" s="121"/>
      <c r="E515" s="121"/>
    </row>
    <row r="516" spans="1:5" ht="12.75">
      <c r="A516" s="298"/>
      <c r="B516" s="298"/>
      <c r="C516" s="298"/>
      <c r="D516" s="121"/>
      <c r="E516" s="121"/>
    </row>
    <row r="517" spans="1:5" ht="12.75">
      <c r="A517" s="298"/>
      <c r="B517" s="298"/>
      <c r="C517" s="298"/>
      <c r="D517" s="121"/>
      <c r="E517" s="121"/>
    </row>
    <row r="518" spans="1:5" ht="12.75">
      <c r="A518" s="298"/>
      <c r="B518" s="298"/>
      <c r="C518" s="298"/>
      <c r="D518" s="121"/>
      <c r="E518" s="121"/>
    </row>
    <row r="519" spans="1:5" ht="12.75">
      <c r="A519" s="298"/>
      <c r="B519" s="298"/>
      <c r="C519" s="298"/>
      <c r="D519" s="121"/>
      <c r="E519" s="121"/>
    </row>
    <row r="520" spans="1:5" ht="12.75">
      <c r="A520" s="298"/>
      <c r="B520" s="298"/>
      <c r="C520" s="298"/>
      <c r="D520" s="121"/>
      <c r="E520" s="121"/>
    </row>
    <row r="521" spans="1:5" ht="12.75">
      <c r="A521" s="298"/>
      <c r="B521" s="298"/>
      <c r="C521" s="298"/>
      <c r="D521" s="121"/>
      <c r="E521" s="121"/>
    </row>
    <row r="522" spans="1:5" ht="12.75">
      <c r="A522" s="298"/>
      <c r="B522" s="298"/>
      <c r="C522" s="298"/>
      <c r="D522" s="121"/>
      <c r="E522" s="121"/>
    </row>
    <row r="523" spans="1:5" ht="12.75">
      <c r="A523" s="298"/>
      <c r="B523" s="298"/>
      <c r="C523" s="298"/>
      <c r="D523" s="121"/>
      <c r="E523" s="121"/>
    </row>
    <row r="524" spans="1:5" ht="12.75">
      <c r="A524" s="298"/>
      <c r="B524" s="298"/>
      <c r="C524" s="298"/>
      <c r="D524" s="121"/>
      <c r="E524" s="121"/>
    </row>
    <row r="525" spans="1:5" ht="12.75">
      <c r="A525" s="298"/>
      <c r="B525" s="298"/>
      <c r="C525" s="298"/>
      <c r="D525" s="121"/>
      <c r="E525" s="121"/>
    </row>
    <row r="526" spans="1:5" ht="12.75">
      <c r="A526" s="298"/>
      <c r="B526" s="298"/>
      <c r="C526" s="298"/>
      <c r="D526" s="121"/>
      <c r="E526" s="121"/>
    </row>
    <row r="527" spans="1:5" ht="12.75">
      <c r="A527" s="298"/>
      <c r="B527" s="298"/>
      <c r="C527" s="298"/>
      <c r="D527" s="121"/>
      <c r="E527" s="121"/>
    </row>
    <row r="528" spans="1:5" ht="12.75">
      <c r="A528" s="298"/>
      <c r="B528" s="298"/>
      <c r="C528" s="298"/>
      <c r="D528" s="121"/>
      <c r="E528" s="121"/>
    </row>
    <row r="529" spans="1:5" ht="12.75">
      <c r="A529" s="298"/>
      <c r="B529" s="298"/>
      <c r="C529" s="298"/>
      <c r="D529" s="121"/>
      <c r="E529" s="121"/>
    </row>
    <row r="530" spans="1:5" ht="12.75">
      <c r="A530" s="298"/>
      <c r="B530" s="298"/>
      <c r="C530" s="298"/>
      <c r="D530" s="121"/>
      <c r="E530" s="121"/>
    </row>
    <row r="531" spans="1:5" ht="12.75">
      <c r="A531" s="298"/>
      <c r="B531" s="298"/>
      <c r="C531" s="298"/>
      <c r="D531" s="121"/>
      <c r="E531" s="121"/>
    </row>
    <row r="532" spans="1:5" ht="12.75">
      <c r="A532" s="298"/>
      <c r="B532" s="298"/>
      <c r="C532" s="298"/>
      <c r="D532" s="121"/>
      <c r="E532" s="121"/>
    </row>
    <row r="533" spans="1:5" ht="12.75">
      <c r="A533" s="298"/>
      <c r="B533" s="298"/>
      <c r="C533" s="298"/>
      <c r="D533" s="121"/>
      <c r="E533" s="121"/>
    </row>
    <row r="534" spans="1:5" ht="12.75">
      <c r="A534" s="298"/>
      <c r="B534" s="298"/>
      <c r="C534" s="298"/>
      <c r="D534" s="121"/>
      <c r="E534" s="121"/>
    </row>
    <row r="535" spans="1:5" ht="12.75">
      <c r="A535" s="298"/>
      <c r="B535" s="298"/>
      <c r="C535" s="298"/>
      <c r="D535" s="121"/>
      <c r="E535" s="121"/>
    </row>
    <row r="536" spans="1:5" ht="12.75">
      <c r="A536" s="298"/>
      <c r="B536" s="298"/>
      <c r="C536" s="298"/>
      <c r="D536" s="121"/>
      <c r="E536" s="121"/>
    </row>
    <row r="537" spans="1:5" ht="12.75">
      <c r="A537" s="298"/>
      <c r="B537" s="298"/>
      <c r="C537" s="298"/>
      <c r="D537" s="121"/>
      <c r="E537" s="121"/>
    </row>
    <row r="538" spans="1:5" ht="12.75">
      <c r="A538" s="298"/>
      <c r="B538" s="298"/>
      <c r="C538" s="298"/>
      <c r="D538" s="121"/>
      <c r="E538" s="121"/>
    </row>
    <row r="539" spans="1:5" ht="12.75">
      <c r="A539" s="298"/>
      <c r="B539" s="298"/>
      <c r="C539" s="298"/>
      <c r="D539" s="121"/>
      <c r="E539" s="121"/>
    </row>
    <row r="540" spans="1:5" ht="12.75">
      <c r="A540" s="298"/>
      <c r="B540" s="298"/>
      <c r="C540" s="298"/>
      <c r="D540" s="121"/>
      <c r="E540" s="121"/>
    </row>
    <row r="541" spans="1:5" ht="12.75">
      <c r="A541" s="298"/>
      <c r="B541" s="298"/>
      <c r="C541" s="298"/>
      <c r="D541" s="121"/>
      <c r="E541" s="121"/>
    </row>
    <row r="542" spans="1:5" ht="12.75">
      <c r="A542" s="298"/>
      <c r="B542" s="298"/>
      <c r="C542" s="298"/>
      <c r="D542" s="121"/>
      <c r="E542" s="121"/>
    </row>
    <row r="543" spans="1:5" ht="12.75">
      <c r="A543" s="298"/>
      <c r="B543" s="298"/>
      <c r="C543" s="298"/>
      <c r="D543" s="121"/>
      <c r="E543" s="121"/>
    </row>
    <row r="544" spans="1:5" ht="12.75">
      <c r="A544" s="298"/>
      <c r="B544" s="298"/>
      <c r="C544" s="298"/>
      <c r="D544" s="121"/>
      <c r="E544" s="121"/>
    </row>
    <row r="545" spans="1:5" ht="12.75">
      <c r="A545" s="298"/>
      <c r="B545" s="298"/>
      <c r="C545" s="298"/>
      <c r="D545" s="121"/>
      <c r="E545" s="121"/>
    </row>
    <row r="546" spans="1:5" ht="12.75">
      <c r="A546" s="298"/>
      <c r="B546" s="298"/>
      <c r="C546" s="298"/>
      <c r="D546" s="121"/>
      <c r="E546" s="121"/>
    </row>
    <row r="547" spans="1:5" ht="12.75">
      <c r="A547" s="298"/>
      <c r="B547" s="298"/>
      <c r="C547" s="298"/>
      <c r="D547" s="121"/>
      <c r="E547" s="121"/>
    </row>
    <row r="548" spans="1:5" ht="12.75">
      <c r="A548" s="298"/>
      <c r="B548" s="298"/>
      <c r="C548" s="298"/>
      <c r="D548" s="121"/>
      <c r="E548" s="121"/>
    </row>
    <row r="549" spans="1:5" ht="12.75">
      <c r="A549" s="298"/>
      <c r="B549" s="298"/>
      <c r="C549" s="298"/>
      <c r="D549" s="121"/>
      <c r="E549" s="121"/>
    </row>
    <row r="550" spans="1:5" ht="12.75">
      <c r="A550" s="298"/>
      <c r="B550" s="298"/>
      <c r="C550" s="298"/>
      <c r="D550" s="121"/>
      <c r="E550" s="121"/>
    </row>
    <row r="551" spans="1:5" ht="12.75">
      <c r="A551" s="298"/>
      <c r="B551" s="298"/>
      <c r="C551" s="298"/>
      <c r="D551" s="121"/>
      <c r="E551" s="121"/>
    </row>
    <row r="552" spans="1:5" ht="12.75">
      <c r="A552" s="298"/>
      <c r="B552" s="298"/>
      <c r="C552" s="298"/>
      <c r="D552" s="121"/>
      <c r="E552" s="121"/>
    </row>
    <row r="553" spans="1:5" ht="12.75">
      <c r="A553" s="298"/>
      <c r="B553" s="298"/>
      <c r="C553" s="298"/>
      <c r="D553" s="121"/>
      <c r="E553" s="121"/>
    </row>
    <row r="554" spans="1:5" ht="12.75">
      <c r="A554" s="298"/>
      <c r="B554" s="298"/>
      <c r="C554" s="298"/>
      <c r="D554" s="121"/>
      <c r="E554" s="121"/>
    </row>
    <row r="555" spans="1:5" ht="12.75">
      <c r="A555" s="298"/>
      <c r="B555" s="298"/>
      <c r="C555" s="298"/>
      <c r="D555" s="121"/>
      <c r="E555" s="121"/>
    </row>
    <row r="556" spans="1:5" ht="12.75">
      <c r="A556" s="298"/>
      <c r="B556" s="298"/>
      <c r="C556" s="298"/>
      <c r="D556" s="121"/>
      <c r="E556" s="121"/>
    </row>
    <row r="557" spans="1:5" ht="12.75">
      <c r="A557" s="298"/>
      <c r="B557" s="298"/>
      <c r="C557" s="298"/>
      <c r="D557" s="121"/>
      <c r="E557" s="121"/>
    </row>
    <row r="558" spans="1:5" ht="12.75">
      <c r="A558" s="298"/>
      <c r="B558" s="298"/>
      <c r="C558" s="298"/>
      <c r="D558" s="121"/>
      <c r="E558" s="121"/>
    </row>
    <row r="559" spans="1:5" ht="12.75">
      <c r="A559" s="298"/>
      <c r="B559" s="298"/>
      <c r="C559" s="298"/>
      <c r="D559" s="121"/>
      <c r="E559" s="121"/>
    </row>
    <row r="560" spans="1:5" ht="12.75">
      <c r="A560" s="298"/>
      <c r="B560" s="298"/>
      <c r="C560" s="298"/>
      <c r="D560" s="121"/>
      <c r="E560" s="121"/>
    </row>
    <row r="561" spans="1:5" ht="12.75">
      <c r="A561" s="298"/>
      <c r="B561" s="298"/>
      <c r="C561" s="298"/>
      <c r="D561" s="121"/>
      <c r="E561" s="121"/>
    </row>
    <row r="562" spans="1:5" ht="12.75">
      <c r="A562" s="298"/>
      <c r="B562" s="298"/>
      <c r="C562" s="298"/>
      <c r="D562" s="121"/>
      <c r="E562" s="121"/>
    </row>
    <row r="563" spans="1:5" ht="12.75">
      <c r="A563" s="298"/>
      <c r="B563" s="298"/>
      <c r="C563" s="298"/>
      <c r="D563" s="121"/>
      <c r="E563" s="121"/>
    </row>
    <row r="564" spans="1:5" ht="12.75">
      <c r="A564" s="298"/>
      <c r="B564" s="298"/>
      <c r="C564" s="298"/>
      <c r="D564" s="121"/>
      <c r="E564" s="121"/>
    </row>
    <row r="565" spans="1:5" ht="12.75">
      <c r="A565" s="298"/>
      <c r="B565" s="298"/>
      <c r="C565" s="298"/>
      <c r="D565" s="121"/>
      <c r="E565" s="121"/>
    </row>
    <row r="566" spans="1:5" ht="12.75">
      <c r="A566" s="298"/>
      <c r="B566" s="298"/>
      <c r="C566" s="298"/>
      <c r="D566" s="121"/>
      <c r="E566" s="121"/>
    </row>
    <row r="567" spans="1:5" ht="12.75">
      <c r="A567" s="298"/>
      <c r="B567" s="298"/>
      <c r="C567" s="298"/>
      <c r="D567" s="121"/>
      <c r="E567" s="121"/>
    </row>
    <row r="568" spans="1:5" ht="12.75">
      <c r="A568" s="298"/>
      <c r="B568" s="298"/>
      <c r="C568" s="298"/>
      <c r="D568" s="121"/>
      <c r="E568" s="121"/>
    </row>
    <row r="569" spans="1:5" ht="12.75">
      <c r="A569" s="298"/>
      <c r="B569" s="298"/>
      <c r="C569" s="298"/>
      <c r="D569" s="121"/>
      <c r="E569" s="121"/>
    </row>
    <row r="570" spans="1:5" ht="12.75">
      <c r="A570" s="298"/>
      <c r="B570" s="298"/>
      <c r="C570" s="298"/>
      <c r="D570" s="121"/>
      <c r="E570" s="121"/>
    </row>
    <row r="571" spans="1:5" ht="12.75">
      <c r="A571" s="298"/>
      <c r="B571" s="298"/>
      <c r="C571" s="298"/>
      <c r="D571" s="121"/>
      <c r="E571" s="121"/>
    </row>
    <row r="572" spans="1:5" ht="12.75">
      <c r="A572" s="298"/>
      <c r="B572" s="298"/>
      <c r="C572" s="298"/>
      <c r="D572" s="121"/>
      <c r="E572" s="121"/>
    </row>
    <row r="573" spans="1:5" ht="12.75">
      <c r="A573" s="298"/>
      <c r="B573" s="298"/>
      <c r="C573" s="298"/>
      <c r="D573" s="121"/>
      <c r="E573" s="121"/>
    </row>
    <row r="574" spans="1:5" ht="12.75">
      <c r="A574" s="298"/>
      <c r="B574" s="298"/>
      <c r="C574" s="298"/>
      <c r="D574" s="121"/>
      <c r="E574" s="121"/>
    </row>
    <row r="575" spans="1:5" ht="12.75">
      <c r="A575" s="298"/>
      <c r="B575" s="298"/>
      <c r="C575" s="298"/>
      <c r="D575" s="121"/>
      <c r="E575" s="121"/>
    </row>
    <row r="576" spans="1:5" ht="12.75">
      <c r="A576" s="298"/>
      <c r="B576" s="298"/>
      <c r="C576" s="298"/>
      <c r="D576" s="121"/>
      <c r="E576" s="121"/>
    </row>
    <row r="577" spans="1:5" ht="12.75">
      <c r="A577" s="298"/>
      <c r="B577" s="298"/>
      <c r="C577" s="298"/>
      <c r="D577" s="121"/>
      <c r="E577" s="121"/>
    </row>
    <row r="578" spans="1:5" ht="12.75">
      <c r="A578" s="298"/>
      <c r="B578" s="298"/>
      <c r="C578" s="298"/>
      <c r="D578" s="121"/>
      <c r="E578" s="121"/>
    </row>
    <row r="579" spans="1:5" ht="12.75">
      <c r="A579" s="298"/>
      <c r="B579" s="298"/>
      <c r="C579" s="298"/>
      <c r="D579" s="121"/>
      <c r="E579" s="121"/>
    </row>
    <row r="580" spans="1:5" ht="12.75">
      <c r="A580" s="298"/>
      <c r="B580" s="298"/>
      <c r="C580" s="298"/>
      <c r="D580" s="121"/>
      <c r="E580" s="121"/>
    </row>
    <row r="581" spans="1:5" ht="12.75">
      <c r="A581" s="298"/>
      <c r="B581" s="298"/>
      <c r="C581" s="298"/>
      <c r="D581" s="121"/>
      <c r="E581" s="121"/>
    </row>
    <row r="582" spans="1:5" ht="12.75">
      <c r="A582" s="298"/>
      <c r="B582" s="298"/>
      <c r="C582" s="298"/>
      <c r="D582" s="121"/>
      <c r="E582" s="121"/>
    </row>
    <row r="583" spans="1:5" ht="12.75">
      <c r="A583" s="298"/>
      <c r="B583" s="298"/>
      <c r="C583" s="298"/>
      <c r="D583" s="121"/>
      <c r="E583" s="121"/>
    </row>
    <row r="584" spans="1:5" ht="12.75">
      <c r="A584" s="298"/>
      <c r="B584" s="298"/>
      <c r="C584" s="298"/>
      <c r="D584" s="121"/>
      <c r="E584" s="121"/>
    </row>
    <row r="585" spans="1:5" ht="12.75">
      <c r="A585" s="298"/>
      <c r="B585" s="298"/>
      <c r="C585" s="298"/>
      <c r="D585" s="121"/>
      <c r="E585" s="121"/>
    </row>
    <row r="586" spans="1:5" ht="12.75">
      <c r="A586" s="298"/>
      <c r="B586" s="298"/>
      <c r="C586" s="298"/>
      <c r="D586" s="121"/>
      <c r="E586" s="121"/>
    </row>
    <row r="587" spans="1:5" ht="12.75">
      <c r="A587" s="298"/>
      <c r="B587" s="298"/>
      <c r="C587" s="298"/>
      <c r="D587" s="121"/>
      <c r="E587" s="121"/>
    </row>
    <row r="588" spans="1:5" ht="12.75">
      <c r="A588" s="298"/>
      <c r="B588" s="298"/>
      <c r="C588" s="298"/>
      <c r="D588" s="121"/>
      <c r="E588" s="121"/>
    </row>
    <row r="589" spans="1:5" ht="12.75">
      <c r="A589" s="298"/>
      <c r="B589" s="298"/>
      <c r="C589" s="298"/>
      <c r="D589" s="121"/>
      <c r="E589" s="121"/>
    </row>
    <row r="590" spans="1:5" ht="12.75">
      <c r="A590" s="298"/>
      <c r="B590" s="298"/>
      <c r="C590" s="298"/>
      <c r="D590" s="121"/>
      <c r="E590" s="121"/>
    </row>
    <row r="591" spans="1:5" ht="12.75">
      <c r="A591" s="298"/>
      <c r="B591" s="298"/>
      <c r="C591" s="298"/>
      <c r="D591" s="121"/>
      <c r="E591" s="121"/>
    </row>
    <row r="592" spans="1:5" ht="12.75">
      <c r="A592" s="298"/>
      <c r="B592" s="298"/>
      <c r="C592" s="298"/>
      <c r="D592" s="121"/>
      <c r="E592" s="121"/>
    </row>
    <row r="593" spans="1:5" ht="12.75">
      <c r="A593" s="298"/>
      <c r="B593" s="298"/>
      <c r="C593" s="298"/>
      <c r="D593" s="121"/>
      <c r="E593" s="121"/>
    </row>
    <row r="594" spans="1:5" ht="12.75">
      <c r="A594" s="298"/>
      <c r="B594" s="298"/>
      <c r="C594" s="298"/>
      <c r="D594" s="121"/>
      <c r="E594" s="121"/>
    </row>
    <row r="595" spans="1:5" ht="12.75">
      <c r="A595" s="298"/>
      <c r="B595" s="298"/>
      <c r="C595" s="298"/>
      <c r="D595" s="121"/>
      <c r="E595" s="121"/>
    </row>
    <row r="596" spans="1:5" ht="12.75">
      <c r="A596" s="298"/>
      <c r="B596" s="298"/>
      <c r="C596" s="298"/>
      <c r="D596" s="121"/>
      <c r="E596" s="121"/>
    </row>
    <row r="597" spans="1:5" ht="12.75">
      <c r="A597" s="298"/>
      <c r="B597" s="298"/>
      <c r="C597" s="298"/>
      <c r="D597" s="121"/>
      <c r="E597" s="121"/>
    </row>
    <row r="598" spans="1:5" ht="12.75">
      <c r="A598" s="298"/>
      <c r="B598" s="298"/>
      <c r="C598" s="298"/>
      <c r="D598" s="121"/>
      <c r="E598" s="121"/>
    </row>
    <row r="599" spans="1:5" ht="12.75">
      <c r="A599" s="298"/>
      <c r="B599" s="298"/>
      <c r="C599" s="298"/>
      <c r="D599" s="121"/>
      <c r="E599" s="121"/>
    </row>
    <row r="600" spans="1:5" ht="12.75">
      <c r="A600" s="298"/>
      <c r="B600" s="298"/>
      <c r="C600" s="298"/>
      <c r="D600" s="121"/>
      <c r="E600" s="121"/>
    </row>
    <row r="601" spans="1:5" ht="12.75">
      <c r="A601" s="298"/>
      <c r="B601" s="298"/>
      <c r="C601" s="298"/>
      <c r="D601" s="121"/>
      <c r="E601" s="121"/>
    </row>
    <row r="602" spans="1:5" ht="12.75">
      <c r="A602" s="298"/>
      <c r="B602" s="298"/>
      <c r="C602" s="298"/>
      <c r="D602" s="121"/>
      <c r="E602" s="121"/>
    </row>
    <row r="603" spans="1:5" ht="12.75">
      <c r="A603" s="298"/>
      <c r="B603" s="298"/>
      <c r="C603" s="298"/>
      <c r="D603" s="121"/>
      <c r="E603" s="121"/>
    </row>
    <row r="604" spans="1:5" ht="12.75">
      <c r="A604" s="298"/>
      <c r="B604" s="298"/>
      <c r="C604" s="298"/>
      <c r="D604" s="121"/>
      <c r="E604" s="121"/>
    </row>
    <row r="605" spans="1:5" ht="12.75">
      <c r="A605" s="298"/>
      <c r="B605" s="298"/>
      <c r="C605" s="298"/>
      <c r="D605" s="121"/>
      <c r="E605" s="121"/>
    </row>
    <row r="606" spans="1:5" ht="12.75">
      <c r="A606" s="298"/>
      <c r="B606" s="298"/>
      <c r="C606" s="298"/>
      <c r="D606" s="121"/>
      <c r="E606" s="121"/>
    </row>
    <row r="607" spans="1:5" ht="12.75">
      <c r="A607" s="298"/>
      <c r="B607" s="298"/>
      <c r="C607" s="298"/>
      <c r="D607" s="121"/>
      <c r="E607" s="121"/>
    </row>
    <row r="608" spans="1:5" ht="12.75">
      <c r="A608" s="298"/>
      <c r="B608" s="298"/>
      <c r="C608" s="298"/>
      <c r="D608" s="121"/>
      <c r="E608" s="121"/>
    </row>
    <row r="609" spans="1:5" ht="12.75">
      <c r="A609" s="298"/>
      <c r="B609" s="298"/>
      <c r="C609" s="298"/>
      <c r="D609" s="121"/>
      <c r="E609" s="121"/>
    </row>
    <row r="610" spans="1:5" ht="12.75">
      <c r="A610" s="298"/>
      <c r="B610" s="298"/>
      <c r="C610" s="298"/>
      <c r="D610" s="121"/>
      <c r="E610" s="121"/>
    </row>
    <row r="611" spans="1:5" ht="12.75">
      <c r="A611" s="298"/>
      <c r="B611" s="298"/>
      <c r="C611" s="298"/>
      <c r="D611" s="121"/>
      <c r="E611" s="121"/>
    </row>
    <row r="612" spans="1:5" ht="12.75">
      <c r="A612" s="298"/>
      <c r="B612" s="298"/>
      <c r="C612" s="298"/>
      <c r="D612" s="121"/>
      <c r="E612" s="121"/>
    </row>
    <row r="613" spans="1:5" ht="12.75">
      <c r="A613" s="298"/>
      <c r="B613" s="298"/>
      <c r="C613" s="298"/>
      <c r="D613" s="121"/>
      <c r="E613" s="121"/>
    </row>
    <row r="614" spans="1:5" ht="12.75">
      <c r="A614" s="298"/>
      <c r="B614" s="298"/>
      <c r="C614" s="298"/>
      <c r="D614" s="121"/>
      <c r="E614" s="121"/>
    </row>
    <row r="615" spans="1:5" ht="12.75">
      <c r="A615" s="298"/>
      <c r="B615" s="298"/>
      <c r="C615" s="298"/>
      <c r="D615" s="121"/>
      <c r="E615" s="121"/>
    </row>
    <row r="616" spans="1:5" ht="12.75">
      <c r="A616" s="298"/>
      <c r="B616" s="298"/>
      <c r="C616" s="298"/>
      <c r="D616" s="121"/>
      <c r="E616" s="121"/>
    </row>
    <row r="617" spans="1:5" ht="12.75">
      <c r="A617" s="298"/>
      <c r="B617" s="298"/>
      <c r="C617" s="298"/>
      <c r="D617" s="121"/>
      <c r="E617" s="121"/>
    </row>
    <row r="618" spans="1:5" ht="12.75">
      <c r="A618" s="298"/>
      <c r="B618" s="298"/>
      <c r="C618" s="298"/>
      <c r="D618" s="121"/>
      <c r="E618" s="121"/>
    </row>
    <row r="619" spans="1:5" ht="12.75">
      <c r="A619" s="298"/>
      <c r="B619" s="298"/>
      <c r="C619" s="298"/>
      <c r="D619" s="121"/>
      <c r="E619" s="121"/>
    </row>
    <row r="620" spans="1:5" ht="12.75">
      <c r="A620" s="298"/>
      <c r="B620" s="298"/>
      <c r="C620" s="298"/>
      <c r="D620" s="121"/>
      <c r="E620" s="121"/>
    </row>
    <row r="621" spans="1:5" ht="12.75">
      <c r="A621" s="298"/>
      <c r="B621" s="298"/>
      <c r="C621" s="298"/>
      <c r="D621" s="121"/>
      <c r="E621" s="121"/>
    </row>
    <row r="622" spans="1:5" ht="12.75">
      <c r="A622" s="298"/>
      <c r="B622" s="298"/>
      <c r="C622" s="298"/>
      <c r="D622" s="121"/>
      <c r="E622" s="121"/>
    </row>
    <row r="623" spans="1:5" ht="12.75">
      <c r="A623" s="298"/>
      <c r="B623" s="298"/>
      <c r="C623" s="298"/>
      <c r="D623" s="121"/>
      <c r="E623" s="121"/>
    </row>
    <row r="624" spans="1:5" ht="12.75">
      <c r="A624" s="298"/>
      <c r="B624" s="298"/>
      <c r="C624" s="298"/>
      <c r="D624" s="121"/>
      <c r="E624" s="121"/>
    </row>
    <row r="625" spans="1:5" ht="12.75">
      <c r="A625" s="298"/>
      <c r="B625" s="298"/>
      <c r="C625" s="298"/>
      <c r="D625" s="121"/>
      <c r="E625" s="121"/>
    </row>
    <row r="626" spans="1:5" ht="12.75">
      <c r="A626" s="298"/>
      <c r="B626" s="298"/>
      <c r="C626" s="298"/>
      <c r="D626" s="121"/>
      <c r="E626" s="121"/>
    </row>
    <row r="627" spans="1:5" ht="12.75">
      <c r="A627" s="298"/>
      <c r="B627" s="298"/>
      <c r="C627" s="298"/>
      <c r="D627" s="121"/>
      <c r="E627" s="121"/>
    </row>
    <row r="628" spans="1:5" ht="12.75">
      <c r="A628" s="298"/>
      <c r="B628" s="298"/>
      <c r="C628" s="298"/>
      <c r="D628" s="121"/>
      <c r="E628" s="121"/>
    </row>
    <row r="629" spans="1:5" ht="12.75">
      <c r="A629" s="298"/>
      <c r="B629" s="298"/>
      <c r="C629" s="298"/>
      <c r="D629" s="121"/>
      <c r="E629" s="121"/>
    </row>
    <row r="630" spans="1:5" ht="12.75">
      <c r="A630" s="298"/>
      <c r="B630" s="298"/>
      <c r="C630" s="298"/>
      <c r="D630" s="121"/>
      <c r="E630" s="121"/>
    </row>
    <row r="631" spans="1:5" ht="12.75">
      <c r="A631" s="298"/>
      <c r="B631" s="298"/>
      <c r="C631" s="298"/>
      <c r="D631" s="121"/>
      <c r="E631" s="121"/>
    </row>
    <row r="632" spans="1:5" ht="12.75">
      <c r="A632" s="298"/>
      <c r="B632" s="298"/>
      <c r="C632" s="298"/>
      <c r="D632" s="121"/>
      <c r="E632" s="121"/>
    </row>
    <row r="633" spans="1:5" ht="12.75">
      <c r="A633" s="298"/>
      <c r="B633" s="298"/>
      <c r="C633" s="298"/>
      <c r="D633" s="121"/>
      <c r="E633" s="121"/>
    </row>
    <row r="634" spans="1:5" ht="12.75">
      <c r="A634" s="298"/>
      <c r="B634" s="298"/>
      <c r="C634" s="298"/>
      <c r="D634" s="121"/>
      <c r="E634" s="121"/>
    </row>
    <row r="635" spans="1:5" ht="12.75">
      <c r="A635" s="298"/>
      <c r="B635" s="298"/>
      <c r="C635" s="298"/>
      <c r="D635" s="121"/>
      <c r="E635" s="121"/>
    </row>
    <row r="636" spans="1:5" ht="12.75">
      <c r="A636" s="298"/>
      <c r="B636" s="298"/>
      <c r="C636" s="298"/>
      <c r="D636" s="121"/>
      <c r="E636" s="121"/>
    </row>
    <row r="637" spans="1:5" ht="12.75">
      <c r="A637" s="298"/>
      <c r="B637" s="298"/>
      <c r="C637" s="298"/>
      <c r="D637" s="121"/>
      <c r="E637" s="121"/>
    </row>
    <row r="638" spans="1:5" ht="12.75">
      <c r="A638" s="298"/>
      <c r="B638" s="298"/>
      <c r="C638" s="298"/>
      <c r="D638" s="121"/>
      <c r="E638" s="121"/>
    </row>
    <row r="639" spans="1:5" ht="12.75">
      <c r="A639" s="298"/>
      <c r="B639" s="298"/>
      <c r="C639" s="298"/>
      <c r="D639" s="121"/>
      <c r="E639" s="121"/>
    </row>
    <row r="640" spans="1:5" ht="12.75">
      <c r="A640" s="298"/>
      <c r="B640" s="298"/>
      <c r="C640" s="298"/>
      <c r="D640" s="121"/>
      <c r="E640" s="121"/>
    </row>
    <row r="641" spans="1:5" ht="12.75">
      <c r="A641" s="298"/>
      <c r="B641" s="298"/>
      <c r="C641" s="298"/>
      <c r="D641" s="121"/>
      <c r="E641" s="121"/>
    </row>
    <row r="642" spans="1:5" ht="12.75">
      <c r="A642" s="298"/>
      <c r="B642" s="298"/>
      <c r="C642" s="298"/>
      <c r="D642" s="121"/>
      <c r="E642" s="121"/>
    </row>
    <row r="643" spans="1:5" ht="12.75">
      <c r="A643" s="298"/>
      <c r="B643" s="298"/>
      <c r="C643" s="298"/>
      <c r="D643" s="121"/>
      <c r="E643" s="121"/>
    </row>
    <row r="644" spans="1:5" ht="12.75">
      <c r="A644" s="298"/>
      <c r="B644" s="298"/>
      <c r="C644" s="298"/>
      <c r="D644" s="121"/>
      <c r="E644" s="121"/>
    </row>
    <row r="645" spans="1:5" ht="12.75">
      <c r="A645" s="298"/>
      <c r="B645" s="298"/>
      <c r="C645" s="298"/>
      <c r="D645" s="121"/>
      <c r="E645" s="121"/>
    </row>
    <row r="646" spans="1:5" ht="12.75">
      <c r="A646" s="298"/>
      <c r="B646" s="298"/>
      <c r="C646" s="298"/>
      <c r="D646" s="121"/>
      <c r="E646" s="121"/>
    </row>
    <row r="647" spans="1:5" ht="12.75">
      <c r="A647" s="298"/>
      <c r="B647" s="298"/>
      <c r="C647" s="298"/>
      <c r="D647" s="121"/>
      <c r="E647" s="121"/>
    </row>
    <row r="648" spans="1:5" ht="12.75">
      <c r="A648" s="298"/>
      <c r="B648" s="298"/>
      <c r="C648" s="298"/>
      <c r="D648" s="121"/>
      <c r="E648" s="121"/>
    </row>
    <row r="649" spans="1:5" ht="12.75">
      <c r="A649" s="298"/>
      <c r="B649" s="298"/>
      <c r="C649" s="298"/>
      <c r="D649" s="121"/>
      <c r="E649" s="121"/>
    </row>
    <row r="650" spans="1:5" ht="12.75">
      <c r="A650" s="298"/>
      <c r="B650" s="298"/>
      <c r="C650" s="298"/>
      <c r="D650" s="121"/>
      <c r="E650" s="121"/>
    </row>
    <row r="651" spans="1:5" ht="12.75">
      <c r="A651" s="298"/>
      <c r="B651" s="298"/>
      <c r="C651" s="298"/>
      <c r="D651" s="121"/>
      <c r="E651" s="121"/>
    </row>
    <row r="652" spans="1:5" ht="12.75">
      <c r="A652" s="298"/>
      <c r="B652" s="298"/>
      <c r="C652" s="298"/>
      <c r="D652" s="121"/>
      <c r="E652" s="121"/>
    </row>
    <row r="653" spans="1:5" ht="12.75">
      <c r="A653" s="298"/>
      <c r="B653" s="298"/>
      <c r="C653" s="298"/>
      <c r="D653" s="121"/>
      <c r="E653" s="121"/>
    </row>
    <row r="654" spans="1:5" ht="12.75">
      <c r="A654" s="298"/>
      <c r="B654" s="298"/>
      <c r="C654" s="298"/>
      <c r="D654" s="121"/>
      <c r="E654" s="121"/>
    </row>
    <row r="655" spans="1:5" ht="12.75">
      <c r="A655" s="298"/>
      <c r="B655" s="298"/>
      <c r="C655" s="298"/>
      <c r="D655" s="121"/>
      <c r="E655" s="121"/>
    </row>
    <row r="656" spans="1:5" ht="12.75">
      <c r="A656" s="298"/>
      <c r="B656" s="298"/>
      <c r="C656" s="298"/>
      <c r="D656" s="121"/>
      <c r="E656" s="121"/>
    </row>
    <row r="657" spans="1:5" ht="12.75">
      <c r="A657" s="298"/>
      <c r="B657" s="298"/>
      <c r="C657" s="298"/>
      <c r="D657" s="121"/>
      <c r="E657" s="121"/>
    </row>
    <row r="658" spans="1:5" ht="12.75">
      <c r="A658" s="298"/>
      <c r="B658" s="298"/>
      <c r="C658" s="298"/>
      <c r="D658" s="121"/>
      <c r="E658" s="121"/>
    </row>
    <row r="659" spans="1:5" ht="12.75">
      <c r="A659" s="298"/>
      <c r="B659" s="298"/>
      <c r="C659" s="298"/>
      <c r="D659" s="121"/>
      <c r="E659" s="121"/>
    </row>
    <row r="660" spans="1:5" ht="12.75">
      <c r="A660" s="298"/>
      <c r="B660" s="298"/>
      <c r="C660" s="298"/>
      <c r="D660" s="121"/>
      <c r="E660" s="121"/>
    </row>
    <row r="661" spans="1:5" ht="12.75">
      <c r="A661" s="298"/>
      <c r="B661" s="298"/>
      <c r="C661" s="298"/>
      <c r="D661" s="121"/>
      <c r="E661" s="121"/>
    </row>
    <row r="662" spans="1:5" ht="12.75">
      <c r="A662" s="298"/>
      <c r="B662" s="298"/>
      <c r="C662" s="298"/>
      <c r="D662" s="121"/>
      <c r="E662" s="121"/>
    </row>
    <row r="663" spans="1:5" ht="12.75">
      <c r="A663" s="298"/>
      <c r="B663" s="298"/>
      <c r="C663" s="298"/>
      <c r="D663" s="121"/>
      <c r="E663" s="121"/>
    </row>
    <row r="664" spans="1:5" ht="12.75">
      <c r="A664" s="298"/>
      <c r="B664" s="298"/>
      <c r="C664" s="298"/>
      <c r="D664" s="121"/>
      <c r="E664" s="121"/>
    </row>
    <row r="665" spans="1:5" ht="12.75">
      <c r="A665" s="298"/>
      <c r="B665" s="298"/>
      <c r="C665" s="298"/>
      <c r="D665" s="121"/>
      <c r="E665" s="121"/>
    </row>
    <row r="666" spans="1:5" ht="12.75">
      <c r="A666" s="298"/>
      <c r="B666" s="298"/>
      <c r="C666" s="298"/>
      <c r="D666" s="121"/>
      <c r="E666" s="121"/>
    </row>
    <row r="667" spans="1:5" ht="12.75">
      <c r="A667" s="298"/>
      <c r="B667" s="298"/>
      <c r="C667" s="298"/>
      <c r="D667" s="121"/>
      <c r="E667" s="121"/>
    </row>
    <row r="668" spans="1:5" ht="12.75">
      <c r="A668" s="298"/>
      <c r="B668" s="298"/>
      <c r="C668" s="298"/>
      <c r="D668" s="121"/>
      <c r="E668" s="121"/>
    </row>
    <row r="669" spans="1:5" ht="12.75">
      <c r="A669" s="298"/>
      <c r="B669" s="298"/>
      <c r="C669" s="298"/>
      <c r="D669" s="121"/>
      <c r="E669" s="121"/>
    </row>
    <row r="670" spans="1:5" ht="12.75">
      <c r="A670" s="298"/>
      <c r="B670" s="298"/>
      <c r="C670" s="298"/>
      <c r="D670" s="121"/>
      <c r="E670" s="121"/>
    </row>
    <row r="671" spans="1:5" ht="12.75">
      <c r="A671" s="298"/>
      <c r="B671" s="298"/>
      <c r="C671" s="298"/>
      <c r="D671" s="121"/>
      <c r="E671" s="121"/>
    </row>
    <row r="672" spans="1:5" ht="12.75">
      <c r="A672" s="298"/>
      <c r="B672" s="298"/>
      <c r="C672" s="298"/>
      <c r="D672" s="121"/>
      <c r="E672" s="121"/>
    </row>
    <row r="673" spans="1:5" ht="12.75">
      <c r="A673" s="298"/>
      <c r="B673" s="298"/>
      <c r="C673" s="298"/>
      <c r="D673" s="121"/>
      <c r="E673" s="121"/>
    </row>
    <row r="674" spans="1:5" ht="12.75">
      <c r="A674" s="298"/>
      <c r="B674" s="298"/>
      <c r="C674" s="298"/>
      <c r="D674" s="121"/>
      <c r="E674" s="121"/>
    </row>
    <row r="675" spans="1:5" ht="12.75">
      <c r="A675" s="298"/>
      <c r="B675" s="298"/>
      <c r="C675" s="298"/>
      <c r="D675" s="121"/>
      <c r="E675" s="121"/>
    </row>
    <row r="676" spans="1:5" ht="12.75">
      <c r="A676" s="298"/>
      <c r="B676" s="298"/>
      <c r="C676" s="298"/>
      <c r="D676" s="121"/>
      <c r="E676" s="121"/>
    </row>
    <row r="677" spans="1:5" ht="12.75">
      <c r="A677" s="298"/>
      <c r="B677" s="298"/>
      <c r="C677" s="298"/>
      <c r="D677" s="121"/>
      <c r="E677" s="121"/>
    </row>
    <row r="678" spans="1:5" ht="12.75">
      <c r="A678" s="298"/>
      <c r="B678" s="298"/>
      <c r="C678" s="298"/>
      <c r="D678" s="121"/>
      <c r="E678" s="121"/>
    </row>
    <row r="679" spans="1:5" ht="12.75">
      <c r="A679" s="298"/>
      <c r="B679" s="298"/>
      <c r="C679" s="298"/>
      <c r="D679" s="121"/>
      <c r="E679" s="121"/>
    </row>
    <row r="680" spans="1:5" ht="12.75">
      <c r="A680" s="298"/>
      <c r="B680" s="298"/>
      <c r="C680" s="298"/>
      <c r="D680" s="121"/>
      <c r="E680" s="121"/>
    </row>
    <row r="681" spans="1:5" ht="12.75">
      <c r="A681" s="298"/>
      <c r="B681" s="298"/>
      <c r="C681" s="298"/>
      <c r="D681" s="121"/>
      <c r="E681" s="121"/>
    </row>
    <row r="682" spans="1:5" ht="12.75">
      <c r="A682" s="298"/>
      <c r="B682" s="298"/>
      <c r="C682" s="298"/>
      <c r="D682" s="121"/>
      <c r="E682" s="121"/>
    </row>
    <row r="683" spans="1:5" ht="12.75">
      <c r="A683" s="298"/>
      <c r="B683" s="298"/>
      <c r="C683" s="298"/>
      <c r="D683" s="121"/>
      <c r="E683" s="121"/>
    </row>
    <row r="684" spans="1:5" ht="12.75">
      <c r="A684" s="298"/>
      <c r="B684" s="298"/>
      <c r="C684" s="298"/>
      <c r="D684" s="121"/>
      <c r="E684" s="121"/>
    </row>
    <row r="685" spans="1:5" ht="12.75">
      <c r="A685" s="298"/>
      <c r="B685" s="298"/>
      <c r="C685" s="298"/>
      <c r="D685" s="121"/>
      <c r="E685" s="121"/>
    </row>
    <row r="686" spans="1:5" ht="12.75">
      <c r="A686" s="298"/>
      <c r="B686" s="298"/>
      <c r="C686" s="298"/>
      <c r="D686" s="121"/>
      <c r="E686" s="121"/>
    </row>
    <row r="687" spans="1:5" ht="12.75">
      <c r="A687" s="298"/>
      <c r="B687" s="298"/>
      <c r="C687" s="298"/>
      <c r="D687" s="121"/>
      <c r="E687" s="121"/>
    </row>
    <row r="688" spans="1:5" ht="12.75">
      <c r="A688" s="298"/>
      <c r="B688" s="298"/>
      <c r="C688" s="298"/>
      <c r="D688" s="121"/>
      <c r="E688" s="121"/>
    </row>
    <row r="689" spans="1:5" ht="12.75">
      <c r="A689" s="298"/>
      <c r="B689" s="298"/>
      <c r="C689" s="298"/>
      <c r="D689" s="121"/>
      <c r="E689" s="121"/>
    </row>
    <row r="690" spans="1:5" ht="12.75">
      <c r="A690" s="298"/>
      <c r="B690" s="298"/>
      <c r="C690" s="298"/>
      <c r="D690" s="121"/>
      <c r="E690" s="121"/>
    </row>
    <row r="691" spans="1:5" ht="12.75">
      <c r="A691" s="298"/>
      <c r="B691" s="298"/>
      <c r="C691" s="298"/>
      <c r="D691" s="121"/>
      <c r="E691" s="121"/>
    </row>
    <row r="692" spans="1:5" ht="12.75">
      <c r="A692" s="298"/>
      <c r="B692" s="298"/>
      <c r="C692" s="298"/>
      <c r="D692" s="121"/>
      <c r="E692" s="121"/>
    </row>
    <row r="693" spans="1:5" ht="12.75">
      <c r="A693" s="298"/>
      <c r="B693" s="298"/>
      <c r="C693" s="298"/>
      <c r="D693" s="121"/>
      <c r="E693" s="121"/>
    </row>
    <row r="694" spans="1:5" ht="12.75">
      <c r="A694" s="298"/>
      <c r="B694" s="298"/>
      <c r="C694" s="298"/>
      <c r="D694" s="121"/>
      <c r="E694" s="121"/>
    </row>
    <row r="695" spans="1:5" ht="12.75">
      <c r="A695" s="298"/>
      <c r="B695" s="298"/>
      <c r="C695" s="298"/>
      <c r="D695" s="121"/>
      <c r="E695" s="121"/>
    </row>
    <row r="696" spans="1:5" ht="12.75">
      <c r="A696" s="298"/>
      <c r="B696" s="298"/>
      <c r="C696" s="298"/>
      <c r="D696" s="121"/>
      <c r="E696" s="121"/>
    </row>
    <row r="697" spans="1:5" ht="12.75">
      <c r="A697" s="298"/>
      <c r="B697" s="298"/>
      <c r="C697" s="298"/>
      <c r="D697" s="121"/>
      <c r="E697" s="121"/>
    </row>
    <row r="698" spans="1:5" ht="12.75">
      <c r="A698" s="298"/>
      <c r="B698" s="298"/>
      <c r="C698" s="298"/>
      <c r="D698" s="121"/>
      <c r="E698" s="121"/>
    </row>
    <row r="699" spans="1:5" ht="12.75">
      <c r="A699" s="298"/>
      <c r="B699" s="298"/>
      <c r="C699" s="298"/>
      <c r="D699" s="121"/>
      <c r="E699" s="121"/>
    </row>
    <row r="700" spans="1:5" ht="12.75">
      <c r="A700" s="298"/>
      <c r="B700" s="298"/>
      <c r="C700" s="298"/>
      <c r="D700" s="121"/>
      <c r="E700" s="121"/>
    </row>
    <row r="701" spans="1:5" ht="12.75">
      <c r="A701" s="298"/>
      <c r="B701" s="298"/>
      <c r="C701" s="298"/>
      <c r="D701" s="121"/>
      <c r="E701" s="121"/>
    </row>
    <row r="702" spans="1:5" ht="12.75">
      <c r="A702" s="298"/>
      <c r="B702" s="298"/>
      <c r="C702" s="298"/>
      <c r="D702" s="121"/>
      <c r="E702" s="121"/>
    </row>
    <row r="703" spans="1:5" ht="12.75">
      <c r="A703" s="298"/>
      <c r="B703" s="298"/>
      <c r="C703" s="298"/>
      <c r="D703" s="121"/>
      <c r="E703" s="121"/>
    </row>
    <row r="704" spans="1:5" ht="12.75">
      <c r="A704" s="298"/>
      <c r="B704" s="298"/>
      <c r="C704" s="298"/>
      <c r="D704" s="121"/>
      <c r="E704" s="121"/>
    </row>
    <row r="705" spans="1:5" ht="12.75">
      <c r="A705" s="298"/>
      <c r="B705" s="298"/>
      <c r="C705" s="298"/>
      <c r="D705" s="121"/>
      <c r="E705" s="121"/>
    </row>
    <row r="706" spans="1:5" ht="12.75">
      <c r="A706" s="298"/>
      <c r="B706" s="298"/>
      <c r="C706" s="298"/>
      <c r="D706" s="121"/>
      <c r="E706" s="121"/>
    </row>
    <row r="707" spans="1:5" ht="12.75">
      <c r="A707" s="298"/>
      <c r="B707" s="298"/>
      <c r="C707" s="298"/>
      <c r="D707" s="121"/>
      <c r="E707" s="121"/>
    </row>
    <row r="708" spans="1:5" ht="12.75">
      <c r="A708" s="298"/>
      <c r="B708" s="298"/>
      <c r="C708" s="298"/>
      <c r="D708" s="121"/>
      <c r="E708" s="121"/>
    </row>
    <row r="709" spans="1:5" ht="12.75">
      <c r="A709" s="298"/>
      <c r="B709" s="298"/>
      <c r="C709" s="298"/>
      <c r="D709" s="121"/>
      <c r="E709" s="121"/>
    </row>
    <row r="710" spans="1:5" ht="12.75">
      <c r="A710" s="298"/>
      <c r="B710" s="298"/>
      <c r="C710" s="298"/>
      <c r="D710" s="121"/>
      <c r="E710" s="121"/>
    </row>
    <row r="711" spans="1:5" ht="12.75">
      <c r="A711" s="298"/>
      <c r="B711" s="298"/>
      <c r="C711" s="298"/>
      <c r="D711" s="121"/>
      <c r="E711" s="121"/>
    </row>
    <row r="712" spans="1:5" ht="12.75">
      <c r="A712" s="298"/>
      <c r="B712" s="298"/>
      <c r="C712" s="298"/>
      <c r="D712" s="121"/>
      <c r="E712" s="121"/>
    </row>
    <row r="713" spans="1:5" ht="12.75">
      <c r="A713" s="298"/>
      <c r="B713" s="298"/>
      <c r="C713" s="298"/>
      <c r="D713" s="121"/>
      <c r="E713" s="121"/>
    </row>
    <row r="714" spans="1:5" ht="12.75">
      <c r="A714" s="298"/>
      <c r="B714" s="298"/>
      <c r="C714" s="298"/>
      <c r="D714" s="121"/>
      <c r="E714" s="121"/>
    </row>
    <row r="715" spans="1:5" ht="12.75">
      <c r="A715" s="298"/>
      <c r="B715" s="298"/>
      <c r="C715" s="298"/>
      <c r="D715" s="121"/>
      <c r="E715" s="121"/>
    </row>
    <row r="716" spans="1:5" ht="12.75">
      <c r="A716" s="298"/>
      <c r="B716" s="298"/>
      <c r="C716" s="298"/>
      <c r="D716" s="121"/>
      <c r="E716" s="121"/>
    </row>
    <row r="717" spans="1:5" ht="12.75">
      <c r="A717" s="298"/>
      <c r="B717" s="298"/>
      <c r="C717" s="298"/>
      <c r="D717" s="121"/>
      <c r="E717" s="121"/>
    </row>
    <row r="718" spans="1:5" ht="12.75">
      <c r="A718" s="298"/>
      <c r="B718" s="298"/>
      <c r="C718" s="298"/>
      <c r="D718" s="121"/>
      <c r="E718" s="121"/>
    </row>
    <row r="719" spans="1:5" ht="12.75">
      <c r="A719" s="298"/>
      <c r="B719" s="298"/>
      <c r="C719" s="298"/>
      <c r="D719" s="121"/>
      <c r="E719" s="121"/>
    </row>
    <row r="720" spans="1:5" ht="12.75">
      <c r="A720" s="298"/>
      <c r="B720" s="298"/>
      <c r="C720" s="298"/>
      <c r="D720" s="121"/>
      <c r="E720" s="121"/>
    </row>
    <row r="721" spans="1:5" ht="12.75">
      <c r="A721" s="298"/>
      <c r="B721" s="298"/>
      <c r="C721" s="298"/>
      <c r="D721" s="121"/>
      <c r="E721" s="121"/>
    </row>
    <row r="722" spans="1:5" ht="12.75">
      <c r="A722" s="298"/>
      <c r="B722" s="298"/>
      <c r="C722" s="298"/>
      <c r="D722" s="121"/>
      <c r="E722" s="121"/>
    </row>
    <row r="723" spans="1:5" ht="12.75">
      <c r="A723" s="298"/>
      <c r="B723" s="298"/>
      <c r="C723" s="298"/>
      <c r="D723" s="121"/>
      <c r="E723" s="121"/>
    </row>
    <row r="724" spans="1:5" ht="12.75">
      <c r="A724" s="298"/>
      <c r="B724" s="298"/>
      <c r="C724" s="298"/>
      <c r="D724" s="121"/>
      <c r="E724" s="121"/>
    </row>
    <row r="725" spans="1:5" ht="12.75">
      <c r="A725" s="298"/>
      <c r="B725" s="298"/>
      <c r="C725" s="298"/>
      <c r="D725" s="121"/>
      <c r="E725" s="121"/>
    </row>
    <row r="726" spans="1:5" ht="12.75">
      <c r="A726" s="298"/>
      <c r="B726" s="298"/>
      <c r="C726" s="298"/>
      <c r="D726" s="121"/>
      <c r="E726" s="121"/>
    </row>
    <row r="727" spans="1:5" ht="12.75">
      <c r="A727" s="298"/>
      <c r="B727" s="298"/>
      <c r="C727" s="298"/>
      <c r="D727" s="121"/>
      <c r="E727" s="121"/>
    </row>
    <row r="728" spans="1:5" ht="12.75">
      <c r="A728" s="298"/>
      <c r="B728" s="298"/>
      <c r="C728" s="298"/>
      <c r="D728" s="121"/>
      <c r="E728" s="121"/>
    </row>
    <row r="729" spans="1:5" ht="12.75">
      <c r="A729" s="298"/>
      <c r="B729" s="298"/>
      <c r="C729" s="298"/>
      <c r="D729" s="121"/>
      <c r="E729" s="121"/>
    </row>
    <row r="730" spans="1:5" ht="12.75">
      <c r="A730" s="298"/>
      <c r="B730" s="298"/>
      <c r="C730" s="298"/>
      <c r="D730" s="121"/>
      <c r="E730" s="121"/>
    </row>
    <row r="731" spans="1:5" ht="12.75">
      <c r="A731" s="298"/>
      <c r="B731" s="298"/>
      <c r="C731" s="298"/>
      <c r="D731" s="121"/>
      <c r="E731" s="121"/>
    </row>
    <row r="732" spans="1:5" ht="12.75">
      <c r="A732" s="298"/>
      <c r="B732" s="298"/>
      <c r="C732" s="298"/>
      <c r="D732" s="121"/>
      <c r="E732" s="121"/>
    </row>
    <row r="733" spans="1:5" ht="12.75">
      <c r="A733" s="298"/>
      <c r="B733" s="298"/>
      <c r="C733" s="298"/>
      <c r="D733" s="121"/>
      <c r="E733" s="121"/>
    </row>
    <row r="734" spans="1:5" ht="12.75">
      <c r="A734" s="298"/>
      <c r="B734" s="298"/>
      <c r="C734" s="298"/>
      <c r="D734" s="121"/>
      <c r="E734" s="121"/>
    </row>
    <row r="735" spans="1:5" ht="12.75">
      <c r="A735" s="298"/>
      <c r="B735" s="298"/>
      <c r="C735" s="298"/>
      <c r="D735" s="121"/>
      <c r="E735" s="121"/>
    </row>
    <row r="736" spans="1:5" ht="12.75">
      <c r="A736" s="298"/>
      <c r="B736" s="298"/>
      <c r="C736" s="298"/>
      <c r="D736" s="121"/>
      <c r="E736" s="121"/>
    </row>
    <row r="737" spans="1:5" ht="12.75">
      <c r="A737" s="298"/>
      <c r="B737" s="298"/>
      <c r="C737" s="298"/>
      <c r="D737" s="121"/>
      <c r="E737" s="121"/>
    </row>
    <row r="738" spans="1:5" ht="12.75">
      <c r="A738" s="298"/>
      <c r="B738" s="298"/>
      <c r="C738" s="298"/>
      <c r="D738" s="121"/>
      <c r="E738" s="121"/>
    </row>
    <row r="739" spans="1:5" ht="12.75">
      <c r="A739" s="298"/>
      <c r="B739" s="298"/>
      <c r="C739" s="298"/>
      <c r="D739" s="121"/>
      <c r="E739" s="121"/>
    </row>
    <row r="740" spans="1:5" ht="12.75">
      <c r="A740" s="298"/>
      <c r="B740" s="298"/>
      <c r="C740" s="298"/>
      <c r="D740" s="121"/>
      <c r="E740" s="121"/>
    </row>
    <row r="741" spans="1:5" ht="12.75">
      <c r="A741" s="298"/>
      <c r="B741" s="298"/>
      <c r="C741" s="298"/>
      <c r="D741" s="121"/>
      <c r="E741" s="121"/>
    </row>
    <row r="742" spans="1:5" ht="12.75">
      <c r="A742" s="298"/>
      <c r="B742" s="298"/>
      <c r="C742" s="298"/>
      <c r="D742" s="121"/>
      <c r="E742" s="121"/>
    </row>
    <row r="743" spans="1:5" ht="12.75">
      <c r="A743" s="298"/>
      <c r="B743" s="298"/>
      <c r="C743" s="298"/>
      <c r="D743" s="121"/>
      <c r="E743" s="121"/>
    </row>
    <row r="744" spans="1:5" ht="12.75">
      <c r="A744" s="298"/>
      <c r="B744" s="298"/>
      <c r="C744" s="298"/>
      <c r="D744" s="121"/>
      <c r="E744" s="121"/>
    </row>
    <row r="745" spans="1:5" ht="12.75">
      <c r="A745" s="298"/>
      <c r="B745" s="298"/>
      <c r="C745" s="298"/>
      <c r="D745" s="121"/>
      <c r="E745" s="121"/>
    </row>
    <row r="746" spans="1:5" ht="12.75">
      <c r="A746" s="298"/>
      <c r="B746" s="298"/>
      <c r="C746" s="298"/>
      <c r="D746" s="121"/>
      <c r="E746" s="121"/>
    </row>
    <row r="747" spans="1:5" ht="12.75">
      <c r="A747" s="298"/>
      <c r="B747" s="298"/>
      <c r="C747" s="298"/>
      <c r="D747" s="121"/>
      <c r="E747" s="121"/>
    </row>
    <row r="748" spans="1:5" ht="12.75">
      <c r="A748" s="298"/>
      <c r="B748" s="298"/>
      <c r="C748" s="298"/>
      <c r="D748" s="121"/>
      <c r="E748" s="121"/>
    </row>
    <row r="749" spans="1:5" ht="12.75">
      <c r="A749" s="298"/>
      <c r="B749" s="298"/>
      <c r="C749" s="298"/>
      <c r="D749" s="121"/>
      <c r="E749" s="121"/>
    </row>
    <row r="750" spans="1:5" ht="12.75">
      <c r="A750" s="298"/>
      <c r="B750" s="298"/>
      <c r="C750" s="298"/>
      <c r="D750" s="121"/>
      <c r="E750" s="121"/>
    </row>
    <row r="751" spans="1:5" ht="12.75">
      <c r="A751" s="298"/>
      <c r="B751" s="298"/>
      <c r="C751" s="298"/>
      <c r="D751" s="121"/>
      <c r="E751" s="121"/>
    </row>
    <row r="752" spans="1:5" ht="12.75">
      <c r="A752" s="298"/>
      <c r="B752" s="298"/>
      <c r="C752" s="298"/>
      <c r="D752" s="121"/>
      <c r="E752" s="121"/>
    </row>
    <row r="753" spans="1:5" ht="12.75">
      <c r="A753" s="298"/>
      <c r="B753" s="298"/>
      <c r="C753" s="298"/>
      <c r="D753" s="121"/>
      <c r="E753" s="121"/>
    </row>
    <row r="754" spans="1:5" ht="12.75">
      <c r="A754" s="298"/>
      <c r="B754" s="298"/>
      <c r="C754" s="298"/>
      <c r="D754" s="121"/>
      <c r="E754" s="121"/>
    </row>
    <row r="755" spans="1:5" ht="12.75">
      <c r="A755" s="298"/>
      <c r="B755" s="298"/>
      <c r="C755" s="298"/>
      <c r="D755" s="121"/>
      <c r="E755" s="121"/>
    </row>
    <row r="756" spans="1:5" ht="12.75">
      <c r="A756" s="298"/>
      <c r="B756" s="298"/>
      <c r="C756" s="298"/>
      <c r="D756" s="121"/>
      <c r="E756" s="121"/>
    </row>
    <row r="757" spans="1:5" ht="12.75">
      <c r="A757" s="298"/>
      <c r="B757" s="298"/>
      <c r="C757" s="298"/>
      <c r="D757" s="121"/>
      <c r="E757" s="121"/>
    </row>
    <row r="758" spans="1:5" ht="12.75">
      <c r="A758" s="298"/>
      <c r="B758" s="298"/>
      <c r="C758" s="298"/>
      <c r="D758" s="121"/>
      <c r="E758" s="121"/>
    </row>
    <row r="759" spans="1:5" ht="12.75">
      <c r="A759" s="298"/>
      <c r="B759" s="298"/>
      <c r="C759" s="298"/>
      <c r="D759" s="121"/>
      <c r="E759" s="121"/>
    </row>
    <row r="760" spans="1:5" ht="12.75">
      <c r="A760" s="298"/>
      <c r="B760" s="298"/>
      <c r="C760" s="298"/>
      <c r="D760" s="121"/>
      <c r="E760" s="121"/>
    </row>
    <row r="761" spans="1:5" ht="12.75">
      <c r="A761" s="298"/>
      <c r="B761" s="298"/>
      <c r="C761" s="298"/>
      <c r="D761" s="121"/>
      <c r="E761" s="121"/>
    </row>
    <row r="762" spans="1:5" ht="12.75">
      <c r="A762" s="298"/>
      <c r="B762" s="298"/>
      <c r="C762" s="298"/>
      <c r="D762" s="121"/>
      <c r="E762" s="121"/>
    </row>
    <row r="763" spans="1:5" ht="12.75">
      <c r="A763" s="298"/>
      <c r="B763" s="298"/>
      <c r="C763" s="298"/>
      <c r="D763" s="121"/>
      <c r="E763" s="121"/>
    </row>
    <row r="764" spans="1:5" ht="12.75">
      <c r="A764" s="298"/>
      <c r="B764" s="298"/>
      <c r="C764" s="298"/>
      <c r="D764" s="121"/>
      <c r="E764" s="121"/>
    </row>
    <row r="765" spans="1:5" ht="12.75">
      <c r="A765" s="298"/>
      <c r="B765" s="298"/>
      <c r="C765" s="298"/>
      <c r="D765" s="121"/>
      <c r="E765" s="121"/>
    </row>
    <row r="766" spans="1:5" ht="12.75">
      <c r="A766" s="298"/>
      <c r="B766" s="298"/>
      <c r="C766" s="298"/>
      <c r="D766" s="121"/>
      <c r="E766" s="121"/>
    </row>
    <row r="767" spans="1:5" ht="12.75">
      <c r="A767" s="298"/>
      <c r="B767" s="298"/>
      <c r="C767" s="298"/>
      <c r="D767" s="121"/>
      <c r="E767" s="121"/>
    </row>
    <row r="768" spans="1:5" ht="12.75">
      <c r="A768" s="298"/>
      <c r="B768" s="298"/>
      <c r="C768" s="298"/>
      <c r="D768" s="121"/>
      <c r="E768" s="121"/>
    </row>
    <row r="769" spans="1:5" ht="12.75">
      <c r="A769" s="298"/>
      <c r="B769" s="298"/>
      <c r="C769" s="298"/>
      <c r="D769" s="121"/>
      <c r="E769" s="121"/>
    </row>
    <row r="770" spans="1:5" ht="12.75">
      <c r="A770" s="298"/>
      <c r="B770" s="298"/>
      <c r="C770" s="298"/>
      <c r="D770" s="121"/>
      <c r="E770" s="121"/>
    </row>
    <row r="771" spans="1:5" ht="12.75">
      <c r="A771" s="298"/>
      <c r="B771" s="298"/>
      <c r="C771" s="298"/>
      <c r="D771" s="121"/>
      <c r="E771" s="121"/>
    </row>
    <row r="772" spans="1:5" ht="12.75">
      <c r="A772" s="298"/>
      <c r="B772" s="298"/>
      <c r="C772" s="298"/>
      <c r="D772" s="121"/>
      <c r="E772" s="121"/>
    </row>
    <row r="773" spans="1:5" ht="12.75">
      <c r="A773" s="298"/>
      <c r="B773" s="298"/>
      <c r="C773" s="298"/>
      <c r="D773" s="121"/>
      <c r="E773" s="121"/>
    </row>
    <row r="774" spans="1:5" ht="12.75">
      <c r="A774" s="298"/>
      <c r="B774" s="298"/>
      <c r="C774" s="298"/>
      <c r="D774" s="121"/>
      <c r="E774" s="121"/>
    </row>
    <row r="775" spans="1:5" ht="12.75">
      <c r="A775" s="298"/>
      <c r="B775" s="298"/>
      <c r="C775" s="298"/>
      <c r="D775" s="121"/>
      <c r="E775" s="121"/>
    </row>
    <row r="776" spans="1:5" ht="12.75">
      <c r="A776" s="298"/>
      <c r="B776" s="298"/>
      <c r="C776" s="298"/>
      <c r="D776" s="121"/>
      <c r="E776" s="121"/>
    </row>
    <row r="777" spans="1:5" ht="12.75">
      <c r="A777" s="298"/>
      <c r="B777" s="298"/>
      <c r="C777" s="298"/>
      <c r="D777" s="121"/>
      <c r="E777" s="121"/>
    </row>
    <row r="778" spans="1:5" ht="12.75">
      <c r="A778" s="298"/>
      <c r="B778" s="298"/>
      <c r="C778" s="298"/>
      <c r="D778" s="121"/>
      <c r="E778" s="121"/>
    </row>
    <row r="779" spans="1:5" ht="12.75">
      <c r="A779" s="298"/>
      <c r="B779" s="298"/>
      <c r="C779" s="298"/>
      <c r="D779" s="121"/>
      <c r="E779" s="121"/>
    </row>
    <row r="780" spans="1:5" ht="12.75">
      <c r="A780" s="298"/>
      <c r="B780" s="298"/>
      <c r="C780" s="298"/>
      <c r="D780" s="121"/>
      <c r="E780" s="121"/>
    </row>
    <row r="781" spans="1:5" ht="12.75">
      <c r="A781" s="298"/>
      <c r="B781" s="298"/>
      <c r="C781" s="298"/>
      <c r="D781" s="121"/>
      <c r="E781" s="121"/>
    </row>
    <row r="782" spans="1:5" ht="12.75">
      <c r="A782" s="298"/>
      <c r="B782" s="298"/>
      <c r="C782" s="298"/>
      <c r="D782" s="121"/>
      <c r="E782" s="121"/>
    </row>
    <row r="783" spans="1:5" ht="12.75">
      <c r="A783" s="298"/>
      <c r="B783" s="298"/>
      <c r="C783" s="298"/>
      <c r="D783" s="121"/>
      <c r="E783" s="121"/>
    </row>
    <row r="784" spans="1:5" ht="12.75">
      <c r="A784" s="298"/>
      <c r="B784" s="298"/>
      <c r="C784" s="298"/>
      <c r="D784" s="121"/>
      <c r="E784" s="121"/>
    </row>
    <row r="785" spans="1:5" ht="12.75">
      <c r="A785" s="298"/>
      <c r="B785" s="298"/>
      <c r="C785" s="298"/>
      <c r="D785" s="121"/>
      <c r="E785" s="121"/>
    </row>
    <row r="786" spans="1:5" ht="12.75">
      <c r="A786" s="298"/>
      <c r="B786" s="298"/>
      <c r="C786" s="298"/>
      <c r="D786" s="121"/>
      <c r="E786" s="121"/>
    </row>
    <row r="787" spans="1:5" ht="12.75">
      <c r="A787" s="298"/>
      <c r="B787" s="298"/>
      <c r="C787" s="298"/>
      <c r="D787" s="121"/>
      <c r="E787" s="121"/>
    </row>
    <row r="788" spans="1:5" ht="12.75">
      <c r="A788" s="298"/>
      <c r="B788" s="298"/>
      <c r="C788" s="298"/>
      <c r="D788" s="121"/>
      <c r="E788" s="121"/>
    </row>
    <row r="789" spans="1:5" ht="12.75">
      <c r="A789" s="298"/>
      <c r="B789" s="298"/>
      <c r="C789" s="298"/>
      <c r="D789" s="121"/>
      <c r="E789" s="121"/>
    </row>
    <row r="790" spans="1:5" ht="12.75">
      <c r="A790" s="298"/>
      <c r="B790" s="298"/>
      <c r="C790" s="298"/>
      <c r="D790" s="121"/>
      <c r="E790" s="121"/>
    </row>
    <row r="791" spans="1:5" ht="12.75">
      <c r="A791" s="298"/>
      <c r="B791" s="298"/>
      <c r="C791" s="298"/>
      <c r="D791" s="121"/>
      <c r="E791" s="121"/>
    </row>
    <row r="792" spans="1:5" ht="12.75">
      <c r="A792" s="298"/>
      <c r="B792" s="298"/>
      <c r="C792" s="298"/>
      <c r="D792" s="121"/>
      <c r="E792" s="121"/>
    </row>
    <row r="793" spans="1:5" ht="12.75">
      <c r="A793" s="298"/>
      <c r="B793" s="298"/>
      <c r="C793" s="298"/>
      <c r="D793" s="121"/>
      <c r="E793" s="121"/>
    </row>
    <row r="794" spans="1:5" ht="12.75">
      <c r="A794" s="298"/>
      <c r="B794" s="298"/>
      <c r="C794" s="298"/>
      <c r="D794" s="121"/>
      <c r="E794" s="121"/>
    </row>
  </sheetData>
  <mergeCells count="4">
    <mergeCell ref="A2:E2"/>
    <mergeCell ref="A3:E3"/>
    <mergeCell ref="D4:E4"/>
    <mergeCell ref="A32:D32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9" sqref="G19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8.421875" style="490" customWidth="1"/>
    <col min="4" max="4" width="23.140625" style="0" customWidth="1"/>
    <col min="5" max="5" width="7.57421875" style="0" customWidth="1"/>
    <col min="6" max="6" width="11.28125" style="0" customWidth="1"/>
    <col min="7" max="7" width="11.7109375" style="0" customWidth="1"/>
    <col min="8" max="8" width="11.8515625" style="0" customWidth="1"/>
  </cols>
  <sheetData>
    <row r="1" ht="12.75">
      <c r="G1" t="s">
        <v>582</v>
      </c>
    </row>
    <row r="6" spans="1:3" s="510" customFormat="1" ht="15.75">
      <c r="A6" s="491" t="s">
        <v>583</v>
      </c>
      <c r="C6" s="511"/>
    </row>
    <row r="7" spans="1:3" s="510" customFormat="1" ht="15.75">
      <c r="A7" s="491" t="s">
        <v>584</v>
      </c>
      <c r="C7" s="511"/>
    </row>
    <row r="8" spans="1:3" s="510" customFormat="1" ht="15.75">
      <c r="A8" s="491"/>
      <c r="C8" s="511"/>
    </row>
    <row r="9" spans="1:3" s="510" customFormat="1" ht="15.75">
      <c r="A9" s="491"/>
      <c r="C9" s="511"/>
    </row>
    <row r="10" spans="1:3" s="510" customFormat="1" ht="15.75">
      <c r="A10" s="491"/>
      <c r="C10" s="511"/>
    </row>
    <row r="11" spans="1:3" s="510" customFormat="1" ht="15.75">
      <c r="A11" s="491"/>
      <c r="C11" s="511"/>
    </row>
    <row r="12" spans="1:8" s="518" customFormat="1" ht="42.75" customHeight="1">
      <c r="A12" s="512" t="s">
        <v>92</v>
      </c>
      <c r="B12" s="513" t="s">
        <v>93</v>
      </c>
      <c r="C12" s="513" t="s">
        <v>179</v>
      </c>
      <c r="D12" s="514" t="s">
        <v>94</v>
      </c>
      <c r="E12" s="515" t="s">
        <v>585</v>
      </c>
      <c r="F12" s="516" t="s">
        <v>586</v>
      </c>
      <c r="G12" s="517" t="s">
        <v>587</v>
      </c>
      <c r="H12" s="516" t="s">
        <v>588</v>
      </c>
    </row>
    <row r="13" spans="1:8" s="299" customFormat="1" ht="36" customHeight="1">
      <c r="A13" s="519">
        <v>900</v>
      </c>
      <c r="B13" s="412"/>
      <c r="C13" s="520"/>
      <c r="D13" s="521" t="s">
        <v>384</v>
      </c>
      <c r="E13" s="168"/>
      <c r="F13" s="147"/>
      <c r="G13" s="333"/>
      <c r="H13" s="147"/>
    </row>
    <row r="14" spans="1:8" s="135" customFormat="1" ht="38.25">
      <c r="A14" s="161"/>
      <c r="B14" s="215">
        <v>90011</v>
      </c>
      <c r="C14" s="522"/>
      <c r="D14" s="133" t="s">
        <v>589</v>
      </c>
      <c r="E14" s="163"/>
      <c r="F14" s="133"/>
      <c r="G14" s="523"/>
      <c r="H14" s="133"/>
    </row>
    <row r="15" spans="1:8" s="135" customFormat="1" ht="25.5">
      <c r="A15" s="281"/>
      <c r="B15" s="161"/>
      <c r="C15" s="522" t="s">
        <v>167</v>
      </c>
      <c r="D15" s="276" t="s">
        <v>590</v>
      </c>
      <c r="E15" s="165">
        <v>0</v>
      </c>
      <c r="F15" s="524">
        <v>35000</v>
      </c>
      <c r="G15" s="525">
        <f>F15+E15</f>
        <v>35000</v>
      </c>
      <c r="H15" s="143"/>
    </row>
    <row r="16" spans="1:8" s="320" customFormat="1" ht="14.25" customHeight="1">
      <c r="A16" s="526"/>
      <c r="B16" s="526"/>
      <c r="C16" s="527"/>
      <c r="D16" s="528" t="s">
        <v>591</v>
      </c>
      <c r="E16" s="489">
        <f>SUM(E15)</f>
        <v>0</v>
      </c>
      <c r="F16" s="489">
        <f>SUM(F15)</f>
        <v>35000</v>
      </c>
      <c r="G16" s="489">
        <f>SUM(G15)</f>
        <v>35000</v>
      </c>
      <c r="H16" s="489"/>
    </row>
    <row r="17" spans="1:8" s="299" customFormat="1" ht="36" customHeight="1">
      <c r="A17" s="519">
        <v>900</v>
      </c>
      <c r="B17" s="412"/>
      <c r="C17" s="520"/>
      <c r="D17" s="521" t="s">
        <v>384</v>
      </c>
      <c r="E17" s="168"/>
      <c r="F17" s="147"/>
      <c r="G17" s="333"/>
      <c r="H17" s="147"/>
    </row>
    <row r="18" spans="1:8" s="135" customFormat="1" ht="38.25">
      <c r="A18" s="161"/>
      <c r="B18" s="215">
        <v>90011</v>
      </c>
      <c r="C18" s="522"/>
      <c r="D18" s="133" t="s">
        <v>589</v>
      </c>
      <c r="E18" s="163"/>
      <c r="F18" s="133"/>
      <c r="G18" s="523"/>
      <c r="H18" s="133"/>
    </row>
    <row r="19" spans="1:8" s="135" customFormat="1" ht="25.5" customHeight="1">
      <c r="A19" s="281"/>
      <c r="B19" s="161"/>
      <c r="C19" s="529" t="s">
        <v>592</v>
      </c>
      <c r="D19" s="276" t="s">
        <v>308</v>
      </c>
      <c r="E19" s="165"/>
      <c r="F19" s="143"/>
      <c r="G19" s="530"/>
      <c r="H19" s="524">
        <v>26000</v>
      </c>
    </row>
    <row r="20" spans="1:8" s="135" customFormat="1" ht="18" customHeight="1">
      <c r="A20" s="281"/>
      <c r="B20" s="161"/>
      <c r="C20" s="529" t="s">
        <v>593</v>
      </c>
      <c r="D20" s="276" t="s">
        <v>266</v>
      </c>
      <c r="E20" s="398"/>
      <c r="F20" s="143"/>
      <c r="G20" s="530"/>
      <c r="H20" s="524">
        <v>9000</v>
      </c>
    </row>
    <row r="21" spans="1:8" s="320" customFormat="1" ht="14.25" customHeight="1">
      <c r="A21" s="526"/>
      <c r="B21" s="526"/>
      <c r="C21" s="527"/>
      <c r="D21" s="528" t="s">
        <v>594</v>
      </c>
      <c r="E21" s="489"/>
      <c r="F21" s="489"/>
      <c r="G21" s="489"/>
      <c r="H21" s="489">
        <f>SUM(H19:H20)</f>
        <v>35000</v>
      </c>
    </row>
  </sheetData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8515625" style="0" customWidth="1"/>
    <col min="4" max="4" width="18.28125" style="0" customWidth="1"/>
    <col min="5" max="5" width="16.57421875" style="0" customWidth="1"/>
    <col min="6" max="6" width="10.28125" style="0" customWidth="1"/>
    <col min="7" max="7" width="14.140625" style="0" customWidth="1"/>
    <col min="8" max="8" width="11.140625" style="0" customWidth="1"/>
    <col min="9" max="9" width="7.8515625" style="0" bestFit="1" customWidth="1"/>
    <col min="10" max="10" width="14.140625" style="0" customWidth="1"/>
  </cols>
  <sheetData>
    <row r="1" spans="2:10" ht="12.75">
      <c r="B1" s="670"/>
      <c r="C1" s="670"/>
      <c r="D1" s="670"/>
      <c r="G1" s="670"/>
      <c r="H1" s="6"/>
      <c r="I1" s="671"/>
      <c r="J1" s="6" t="s">
        <v>64</v>
      </c>
    </row>
    <row r="2" ht="6.75" customHeight="1"/>
    <row r="3" s="510" customFormat="1" ht="12.75">
      <c r="A3" s="510" t="s">
        <v>65</v>
      </c>
    </row>
    <row r="5" spans="1:10" s="675" customFormat="1" ht="45.75" customHeight="1">
      <c r="A5" s="672" t="s">
        <v>66</v>
      </c>
      <c r="B5" s="672" t="s">
        <v>67</v>
      </c>
      <c r="C5" s="672" t="s">
        <v>68</v>
      </c>
      <c r="D5" s="673" t="s">
        <v>69</v>
      </c>
      <c r="E5" s="673" t="s">
        <v>70</v>
      </c>
      <c r="F5" s="673" t="s">
        <v>71</v>
      </c>
      <c r="G5" s="673" t="s">
        <v>72</v>
      </c>
      <c r="H5" s="672" t="s">
        <v>73</v>
      </c>
      <c r="I5" s="674" t="s">
        <v>74</v>
      </c>
      <c r="J5" s="673" t="s">
        <v>75</v>
      </c>
    </row>
    <row r="6" spans="1:10" ht="36.75" customHeight="1">
      <c r="A6" s="768">
        <v>1</v>
      </c>
      <c r="B6" s="771" t="s">
        <v>76</v>
      </c>
      <c r="C6" s="771" t="s">
        <v>77</v>
      </c>
      <c r="D6" s="771" t="s">
        <v>78</v>
      </c>
      <c r="E6" s="771" t="s">
        <v>79</v>
      </c>
      <c r="F6" s="774">
        <v>2010</v>
      </c>
      <c r="G6" s="771" t="s">
        <v>80</v>
      </c>
      <c r="H6" s="676">
        <f>H7+H8+H9</f>
        <v>45540</v>
      </c>
      <c r="I6" s="676"/>
      <c r="J6" s="677"/>
    </row>
    <row r="7" spans="1:10" ht="12.75">
      <c r="A7" s="769"/>
      <c r="B7" s="772"/>
      <c r="C7" s="772"/>
      <c r="D7" s="772"/>
      <c r="E7" s="772"/>
      <c r="F7" s="775"/>
      <c r="G7" s="772"/>
      <c r="H7" s="678">
        <v>38709</v>
      </c>
      <c r="I7" s="679">
        <v>2008</v>
      </c>
      <c r="J7" s="680" t="s">
        <v>81</v>
      </c>
    </row>
    <row r="8" spans="1:10" ht="12.75">
      <c r="A8" s="769"/>
      <c r="B8" s="772"/>
      <c r="C8" s="772"/>
      <c r="D8" s="772"/>
      <c r="E8" s="772"/>
      <c r="F8" s="775"/>
      <c r="G8" s="772"/>
      <c r="H8" s="678">
        <v>6831</v>
      </c>
      <c r="I8" s="679">
        <v>2009</v>
      </c>
      <c r="J8" s="680" t="s">
        <v>82</v>
      </c>
    </row>
    <row r="9" spans="1:10" ht="12.75">
      <c r="A9" s="770"/>
      <c r="B9" s="773"/>
      <c r="C9" s="773"/>
      <c r="D9" s="773"/>
      <c r="E9" s="773"/>
      <c r="F9" s="776"/>
      <c r="G9" s="773"/>
      <c r="H9" s="678">
        <v>0</v>
      </c>
      <c r="I9" s="679"/>
      <c r="J9" s="680" t="s">
        <v>83</v>
      </c>
    </row>
    <row r="10" spans="1:10" ht="20.25" customHeight="1">
      <c r="A10" s="768">
        <v>2</v>
      </c>
      <c r="B10" s="771" t="s">
        <v>76</v>
      </c>
      <c r="C10" s="771" t="s">
        <v>77</v>
      </c>
      <c r="D10" s="771" t="s">
        <v>84</v>
      </c>
      <c r="E10" s="771" t="s">
        <v>79</v>
      </c>
      <c r="F10" s="774">
        <v>2010</v>
      </c>
      <c r="G10" s="771" t="s">
        <v>80</v>
      </c>
      <c r="H10" s="676">
        <f>SUM(H11:H12)</f>
        <v>30202</v>
      </c>
      <c r="I10" s="681"/>
      <c r="J10" s="677"/>
    </row>
    <row r="11" spans="1:10" ht="15.75" customHeight="1">
      <c r="A11" s="769"/>
      <c r="B11" s="772"/>
      <c r="C11" s="772"/>
      <c r="D11" s="772"/>
      <c r="E11" s="772"/>
      <c r="F11" s="775"/>
      <c r="G11" s="772"/>
      <c r="H11" s="678">
        <v>25671.7</v>
      </c>
      <c r="I11" s="679">
        <v>2008</v>
      </c>
      <c r="J11" s="680" t="s">
        <v>81</v>
      </c>
    </row>
    <row r="12" spans="1:10" ht="11.25" customHeight="1">
      <c r="A12" s="769"/>
      <c r="B12" s="772"/>
      <c r="C12" s="772"/>
      <c r="D12" s="772"/>
      <c r="E12" s="772"/>
      <c r="F12" s="775"/>
      <c r="G12" s="772"/>
      <c r="H12" s="678">
        <v>4530.3</v>
      </c>
      <c r="I12" s="679">
        <v>2009</v>
      </c>
      <c r="J12" s="680" t="s">
        <v>82</v>
      </c>
    </row>
    <row r="13" spans="1:10" ht="12.75" customHeight="1">
      <c r="A13" s="770"/>
      <c r="B13" s="773"/>
      <c r="C13" s="773"/>
      <c r="D13" s="773"/>
      <c r="E13" s="773"/>
      <c r="F13" s="776"/>
      <c r="G13" s="773"/>
      <c r="H13" s="678">
        <v>0</v>
      </c>
      <c r="I13" s="682"/>
      <c r="J13" s="683" t="s">
        <v>83</v>
      </c>
    </row>
    <row r="14" spans="1:10" ht="12" customHeight="1">
      <c r="A14" s="768">
        <v>3</v>
      </c>
      <c r="B14" s="771" t="s">
        <v>76</v>
      </c>
      <c r="C14" s="771" t="s">
        <v>77</v>
      </c>
      <c r="D14" s="771" t="s">
        <v>85</v>
      </c>
      <c r="E14" s="771" t="s">
        <v>79</v>
      </c>
      <c r="F14" s="774">
        <v>2010</v>
      </c>
      <c r="G14" s="771" t="s">
        <v>80</v>
      </c>
      <c r="H14" s="676">
        <f>H15+H16+H17</f>
        <v>18387.5</v>
      </c>
      <c r="I14" s="681"/>
      <c r="J14" s="677"/>
    </row>
    <row r="15" spans="1:10" ht="12.75" customHeight="1">
      <c r="A15" s="769"/>
      <c r="B15" s="772"/>
      <c r="C15" s="772"/>
      <c r="D15" s="772"/>
      <c r="E15" s="772"/>
      <c r="F15" s="775"/>
      <c r="G15" s="772"/>
      <c r="H15" s="678">
        <v>15629.37</v>
      </c>
      <c r="I15" s="679">
        <v>2008</v>
      </c>
      <c r="J15" s="680" t="s">
        <v>81</v>
      </c>
    </row>
    <row r="16" spans="1:10" ht="12.75" customHeight="1">
      <c r="A16" s="769"/>
      <c r="B16" s="772"/>
      <c r="C16" s="772"/>
      <c r="D16" s="772"/>
      <c r="E16" s="772"/>
      <c r="F16" s="775"/>
      <c r="G16" s="772"/>
      <c r="H16" s="678">
        <v>2758.13</v>
      </c>
      <c r="I16" s="679">
        <v>2009</v>
      </c>
      <c r="J16" s="680" t="s">
        <v>82</v>
      </c>
    </row>
    <row r="17" spans="1:10" ht="12" customHeight="1">
      <c r="A17" s="770"/>
      <c r="B17" s="773"/>
      <c r="C17" s="773"/>
      <c r="D17" s="773"/>
      <c r="E17" s="773"/>
      <c r="F17" s="776"/>
      <c r="G17" s="773"/>
      <c r="H17" s="678">
        <v>0</v>
      </c>
      <c r="I17" s="679"/>
      <c r="J17" s="680" t="s">
        <v>83</v>
      </c>
    </row>
    <row r="18" spans="1:10" ht="21.75" customHeight="1">
      <c r="A18" s="768">
        <v>4</v>
      </c>
      <c r="B18" s="771" t="s">
        <v>76</v>
      </c>
      <c r="C18" s="771" t="s">
        <v>77</v>
      </c>
      <c r="D18" s="771" t="s">
        <v>86</v>
      </c>
      <c r="E18" s="771" t="s">
        <v>79</v>
      </c>
      <c r="F18" s="774">
        <v>2010</v>
      </c>
      <c r="G18" s="771" t="s">
        <v>80</v>
      </c>
      <c r="H18" s="676">
        <f>H19+H20+H21</f>
        <v>30875</v>
      </c>
      <c r="I18" s="681"/>
      <c r="J18" s="677"/>
    </row>
    <row r="19" spans="1:10" ht="13.5" customHeight="1">
      <c r="A19" s="769"/>
      <c r="B19" s="772"/>
      <c r="C19" s="772"/>
      <c r="D19" s="772"/>
      <c r="E19" s="772"/>
      <c r="F19" s="775"/>
      <c r="G19" s="772"/>
      <c r="H19" s="678">
        <v>26243.75</v>
      </c>
      <c r="I19" s="679">
        <v>2008</v>
      </c>
      <c r="J19" s="680" t="s">
        <v>81</v>
      </c>
    </row>
    <row r="20" spans="1:10" ht="12.75" customHeight="1">
      <c r="A20" s="769"/>
      <c r="B20" s="772"/>
      <c r="C20" s="772"/>
      <c r="D20" s="772"/>
      <c r="E20" s="772"/>
      <c r="F20" s="775"/>
      <c r="G20" s="772"/>
      <c r="H20" s="678">
        <v>4631.25</v>
      </c>
      <c r="I20" s="679">
        <v>2009</v>
      </c>
      <c r="J20" s="680" t="s">
        <v>82</v>
      </c>
    </row>
    <row r="21" spans="1:10" ht="12.75" customHeight="1">
      <c r="A21" s="770"/>
      <c r="B21" s="773"/>
      <c r="C21" s="773"/>
      <c r="D21" s="773"/>
      <c r="E21" s="773"/>
      <c r="F21" s="776"/>
      <c r="G21" s="773"/>
      <c r="H21" s="678">
        <v>0</v>
      </c>
      <c r="I21" s="679"/>
      <c r="J21" s="680" t="s">
        <v>83</v>
      </c>
    </row>
    <row r="22" spans="1:10" ht="47.25" customHeight="1">
      <c r="A22" s="768">
        <v>5</v>
      </c>
      <c r="B22" s="771" t="s">
        <v>76</v>
      </c>
      <c r="C22" s="771" t="s">
        <v>87</v>
      </c>
      <c r="D22" s="771" t="s">
        <v>88</v>
      </c>
      <c r="E22" s="771" t="s">
        <v>79</v>
      </c>
      <c r="F22" s="774" t="s">
        <v>89</v>
      </c>
      <c r="G22" s="771" t="s">
        <v>80</v>
      </c>
      <c r="H22" s="676">
        <f>H23+H24+H25</f>
        <v>70100</v>
      </c>
      <c r="I22" s="681"/>
      <c r="J22" s="677"/>
    </row>
    <row r="23" spans="1:10" ht="12.75">
      <c r="A23" s="769"/>
      <c r="B23" s="772"/>
      <c r="C23" s="772"/>
      <c r="D23" s="772"/>
      <c r="E23" s="772"/>
      <c r="F23" s="775"/>
      <c r="G23" s="772"/>
      <c r="H23" s="678">
        <v>59585</v>
      </c>
      <c r="I23" s="679">
        <v>2008</v>
      </c>
      <c r="J23" s="680" t="s">
        <v>81</v>
      </c>
    </row>
    <row r="24" spans="1:10" ht="12.75">
      <c r="A24" s="769"/>
      <c r="B24" s="772"/>
      <c r="C24" s="772"/>
      <c r="D24" s="772"/>
      <c r="E24" s="772"/>
      <c r="F24" s="775"/>
      <c r="G24" s="772"/>
      <c r="H24" s="678">
        <v>10515</v>
      </c>
      <c r="I24" s="679">
        <v>2009</v>
      </c>
      <c r="J24" s="680" t="s">
        <v>82</v>
      </c>
    </row>
    <row r="25" spans="1:10" ht="12.75">
      <c r="A25" s="770"/>
      <c r="B25" s="773"/>
      <c r="C25" s="773"/>
      <c r="D25" s="773"/>
      <c r="E25" s="773"/>
      <c r="F25" s="776"/>
      <c r="G25" s="773"/>
      <c r="H25" s="678">
        <v>0</v>
      </c>
      <c r="I25" s="684"/>
      <c r="J25" s="680" t="s">
        <v>83</v>
      </c>
    </row>
    <row r="26" spans="6:10" ht="12.75">
      <c r="F26" s="777" t="s">
        <v>90</v>
      </c>
      <c r="G26" s="778"/>
      <c r="H26" s="685">
        <f>H27+H28+H29</f>
        <v>195104.5</v>
      </c>
      <c r="I26" s="676"/>
      <c r="J26" s="686"/>
    </row>
    <row r="27" spans="6:10" ht="12.75">
      <c r="F27" s="779"/>
      <c r="G27" s="780"/>
      <c r="H27" s="687">
        <f>H23+H19+H15+H11+H7</f>
        <v>165838.82</v>
      </c>
      <c r="I27" s="678"/>
      <c r="J27" s="688" t="s">
        <v>81</v>
      </c>
    </row>
    <row r="28" spans="6:10" ht="12.75">
      <c r="F28" s="779"/>
      <c r="G28" s="780"/>
      <c r="H28" s="687">
        <f>H24+H20+H16+H12+H8</f>
        <v>29265.68</v>
      </c>
      <c r="I28" s="678"/>
      <c r="J28" s="688" t="s">
        <v>82</v>
      </c>
    </row>
    <row r="29" spans="6:10" ht="12.75">
      <c r="F29" s="781"/>
      <c r="G29" s="782"/>
      <c r="H29" s="687">
        <f>H25+H21+H17+H13+H9</f>
        <v>0</v>
      </c>
      <c r="I29" s="678"/>
      <c r="J29" s="688" t="s">
        <v>83</v>
      </c>
    </row>
  </sheetData>
  <mergeCells count="36">
    <mergeCell ref="E22:E25"/>
    <mergeCell ref="F22:F25"/>
    <mergeCell ref="G22:G25"/>
    <mergeCell ref="F26:G29"/>
    <mergeCell ref="A22:A25"/>
    <mergeCell ref="B22:B25"/>
    <mergeCell ref="C22:C25"/>
    <mergeCell ref="D22:D25"/>
    <mergeCell ref="E14:E17"/>
    <mergeCell ref="F14:F17"/>
    <mergeCell ref="G14:G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6:E9"/>
    <mergeCell ref="F6:F9"/>
    <mergeCell ref="G6:G9"/>
    <mergeCell ref="A10:A13"/>
    <mergeCell ref="B10:B13"/>
    <mergeCell ref="C10:C13"/>
    <mergeCell ref="D10:D13"/>
    <mergeCell ref="E10:E13"/>
    <mergeCell ref="F10:F13"/>
    <mergeCell ref="G10:G13"/>
    <mergeCell ref="A6:A9"/>
    <mergeCell ref="B6:B9"/>
    <mergeCell ref="C6:C9"/>
    <mergeCell ref="D6:D9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landscape" paperSize="9" r:id="rId1"/>
  <headerFooter alignWithMargins="0"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J67"/>
  <sheetViews>
    <sheetView workbookViewId="0" topLeftCell="A34">
      <selection activeCell="E52" sqref="E52:E63"/>
    </sheetView>
  </sheetViews>
  <sheetFormatPr defaultColWidth="9.140625" defaultRowHeight="12.75"/>
  <cols>
    <col min="1" max="1" width="3.00390625" style="690" customWidth="1"/>
    <col min="2" max="2" width="17.00390625" style="0" customWidth="1"/>
    <col min="3" max="3" width="19.140625" style="0" customWidth="1"/>
    <col min="4" max="4" width="18.28125" style="0" customWidth="1"/>
    <col min="5" max="5" width="16.57421875" style="0" customWidth="1"/>
    <col min="6" max="6" width="10.28125" style="0" customWidth="1"/>
    <col min="7" max="7" width="14.140625" style="0" customWidth="1"/>
    <col min="8" max="8" width="11.140625" style="0" customWidth="1"/>
    <col min="9" max="9" width="7.8515625" style="0" bestFit="1" customWidth="1"/>
    <col min="10" max="10" width="14.140625" style="0" customWidth="1"/>
  </cols>
  <sheetData>
    <row r="1" ht="0.75" customHeight="1"/>
    <row r="2" s="510" customFormat="1" ht="15" customHeight="1">
      <c r="A2" s="691" t="s">
        <v>91</v>
      </c>
    </row>
    <row r="3" s="510" customFormat="1" ht="12.75">
      <c r="A3" s="691"/>
    </row>
    <row r="4" ht="16.5" customHeight="1"/>
    <row r="5" spans="1:10" s="675" customFormat="1" ht="61.5" customHeight="1">
      <c r="A5" s="672" t="s">
        <v>66</v>
      </c>
      <c r="B5" s="672" t="s">
        <v>67</v>
      </c>
      <c r="C5" s="672" t="s">
        <v>68</v>
      </c>
      <c r="D5" s="673" t="s">
        <v>69</v>
      </c>
      <c r="E5" s="673" t="s">
        <v>70</v>
      </c>
      <c r="F5" s="673" t="s">
        <v>71</v>
      </c>
      <c r="G5" s="673" t="s">
        <v>72</v>
      </c>
      <c r="H5" s="672" t="s">
        <v>73</v>
      </c>
      <c r="I5" s="674" t="s">
        <v>74</v>
      </c>
      <c r="J5" s="673" t="s">
        <v>75</v>
      </c>
    </row>
    <row r="6" spans="1:10" ht="12.75">
      <c r="A6" s="783">
        <v>1</v>
      </c>
      <c r="B6" s="771" t="s">
        <v>76</v>
      </c>
      <c r="C6" s="771" t="s">
        <v>77</v>
      </c>
      <c r="D6" s="771" t="s">
        <v>78</v>
      </c>
      <c r="E6" s="771" t="s">
        <v>79</v>
      </c>
      <c r="F6" s="774">
        <v>2010</v>
      </c>
      <c r="G6" s="771" t="s">
        <v>80</v>
      </c>
      <c r="H6" s="676">
        <f>H7+H8+H15+H9+H10+H11+H12+H13+H14</f>
        <v>45540</v>
      </c>
      <c r="I6" s="676"/>
      <c r="J6" s="677"/>
    </row>
    <row r="7" spans="1:10" ht="12.75">
      <c r="A7" s="784"/>
      <c r="B7" s="772"/>
      <c r="C7" s="772"/>
      <c r="D7" s="772"/>
      <c r="E7" s="772"/>
      <c r="F7" s="775"/>
      <c r="G7" s="772"/>
      <c r="H7" s="678">
        <v>13047.6</v>
      </c>
      <c r="I7" s="679">
        <v>4178</v>
      </c>
      <c r="J7" s="680" t="s">
        <v>81</v>
      </c>
    </row>
    <row r="8" spans="1:10" ht="12.75">
      <c r="A8" s="784"/>
      <c r="B8" s="772"/>
      <c r="C8" s="772"/>
      <c r="D8" s="772"/>
      <c r="E8" s="772"/>
      <c r="F8" s="775"/>
      <c r="G8" s="772"/>
      <c r="H8" s="678">
        <v>2302.51</v>
      </c>
      <c r="I8" s="679">
        <v>4178</v>
      </c>
      <c r="J8" s="680" t="s">
        <v>82</v>
      </c>
    </row>
    <row r="9" spans="1:10" ht="12.75">
      <c r="A9" s="784"/>
      <c r="B9" s="772"/>
      <c r="C9" s="772"/>
      <c r="D9" s="772"/>
      <c r="E9" s="772"/>
      <c r="F9" s="775"/>
      <c r="G9" s="772"/>
      <c r="H9" s="678">
        <v>219.5</v>
      </c>
      <c r="I9" s="679">
        <v>4118</v>
      </c>
      <c r="J9" s="680" t="s">
        <v>81</v>
      </c>
    </row>
    <row r="10" spans="1:10" ht="12.75">
      <c r="A10" s="784"/>
      <c r="B10" s="772"/>
      <c r="C10" s="772"/>
      <c r="D10" s="772"/>
      <c r="E10" s="772"/>
      <c r="F10" s="775"/>
      <c r="G10" s="772"/>
      <c r="H10" s="678">
        <v>38.74</v>
      </c>
      <c r="I10" s="679">
        <v>4119</v>
      </c>
      <c r="J10" s="680" t="s">
        <v>82</v>
      </c>
    </row>
    <row r="11" spans="1:10" ht="12.75">
      <c r="A11" s="784"/>
      <c r="B11" s="772"/>
      <c r="C11" s="772"/>
      <c r="D11" s="772"/>
      <c r="E11" s="772"/>
      <c r="F11" s="775"/>
      <c r="G11" s="772"/>
      <c r="H11" s="678">
        <v>35.4</v>
      </c>
      <c r="I11" s="679">
        <v>4128</v>
      </c>
      <c r="J11" s="680" t="s">
        <v>81</v>
      </c>
    </row>
    <row r="12" spans="1:10" ht="12.75">
      <c r="A12" s="784"/>
      <c r="B12" s="772"/>
      <c r="C12" s="772"/>
      <c r="D12" s="772"/>
      <c r="E12" s="772"/>
      <c r="F12" s="775"/>
      <c r="G12" s="772"/>
      <c r="H12" s="678">
        <v>6.25</v>
      </c>
      <c r="I12" s="679">
        <v>4129</v>
      </c>
      <c r="J12" s="680" t="s">
        <v>82</v>
      </c>
    </row>
    <row r="13" spans="1:10" ht="12.75">
      <c r="A13" s="784"/>
      <c r="B13" s="772"/>
      <c r="C13" s="772"/>
      <c r="D13" s="772"/>
      <c r="E13" s="772"/>
      <c r="F13" s="775"/>
      <c r="G13" s="772"/>
      <c r="H13" s="678">
        <v>25406.5</v>
      </c>
      <c r="I13" s="679">
        <v>4308</v>
      </c>
      <c r="J13" s="680" t="s">
        <v>81</v>
      </c>
    </row>
    <row r="14" spans="1:10" ht="12.75">
      <c r="A14" s="784"/>
      <c r="B14" s="772"/>
      <c r="C14" s="772"/>
      <c r="D14" s="772"/>
      <c r="E14" s="772"/>
      <c r="F14" s="775"/>
      <c r="G14" s="772"/>
      <c r="H14" s="678">
        <v>4483.5</v>
      </c>
      <c r="I14" s="679">
        <v>4309</v>
      </c>
      <c r="J14" s="680" t="s">
        <v>82</v>
      </c>
    </row>
    <row r="15" spans="1:10" ht="14.25" customHeight="1">
      <c r="A15" s="785"/>
      <c r="B15" s="773"/>
      <c r="C15" s="773"/>
      <c r="D15" s="773"/>
      <c r="E15" s="773"/>
      <c r="F15" s="776"/>
      <c r="G15" s="773"/>
      <c r="H15" s="678">
        <v>0</v>
      </c>
      <c r="I15" s="679"/>
      <c r="J15" s="680" t="s">
        <v>83</v>
      </c>
    </row>
    <row r="16" spans="1:10" ht="12.75">
      <c r="A16" s="783">
        <v>2</v>
      </c>
      <c r="B16" s="771" t="s">
        <v>76</v>
      </c>
      <c r="C16" s="771" t="s">
        <v>77</v>
      </c>
      <c r="D16" s="771" t="s">
        <v>84</v>
      </c>
      <c r="E16" s="771" t="s">
        <v>79</v>
      </c>
      <c r="F16" s="774">
        <v>2010</v>
      </c>
      <c r="G16" s="771" t="s">
        <v>80</v>
      </c>
      <c r="H16" s="676">
        <f>SUM(H17:H29)</f>
        <v>30202</v>
      </c>
      <c r="I16" s="681"/>
      <c r="J16" s="677"/>
    </row>
    <row r="17" spans="1:10" ht="15.75" customHeight="1">
      <c r="A17" s="784"/>
      <c r="B17" s="772"/>
      <c r="C17" s="772"/>
      <c r="D17" s="772"/>
      <c r="E17" s="772"/>
      <c r="F17" s="775"/>
      <c r="G17" s="772"/>
      <c r="H17" s="678">
        <v>15925</v>
      </c>
      <c r="I17" s="679">
        <v>4178</v>
      </c>
      <c r="J17" s="680" t="s">
        <v>81</v>
      </c>
    </row>
    <row r="18" spans="1:10" ht="11.25" customHeight="1">
      <c r="A18" s="784"/>
      <c r="B18" s="772"/>
      <c r="C18" s="772"/>
      <c r="D18" s="772"/>
      <c r="E18" s="772"/>
      <c r="F18" s="775"/>
      <c r="G18" s="772"/>
      <c r="H18" s="678">
        <v>2810.29</v>
      </c>
      <c r="I18" s="679">
        <v>4179</v>
      </c>
      <c r="J18" s="680" t="s">
        <v>82</v>
      </c>
    </row>
    <row r="19" spans="1:10" ht="11.25" customHeight="1">
      <c r="A19" s="784"/>
      <c r="B19" s="772"/>
      <c r="C19" s="772"/>
      <c r="D19" s="772"/>
      <c r="E19" s="772"/>
      <c r="F19" s="775"/>
      <c r="G19" s="772"/>
      <c r="H19" s="678">
        <v>187.9</v>
      </c>
      <c r="I19" s="679">
        <v>4118</v>
      </c>
      <c r="J19" s="680" t="s">
        <v>81</v>
      </c>
    </row>
    <row r="20" spans="1:10" ht="11.25" customHeight="1">
      <c r="A20" s="784"/>
      <c r="B20" s="772"/>
      <c r="C20" s="772"/>
      <c r="D20" s="772"/>
      <c r="E20" s="772"/>
      <c r="F20" s="775"/>
      <c r="G20" s="772"/>
      <c r="H20" s="678">
        <v>33.16</v>
      </c>
      <c r="I20" s="679">
        <v>4119</v>
      </c>
      <c r="J20" s="680" t="s">
        <v>82</v>
      </c>
    </row>
    <row r="21" spans="1:10" ht="11.25" customHeight="1">
      <c r="A21" s="784"/>
      <c r="B21" s="772"/>
      <c r="C21" s="772"/>
      <c r="D21" s="772"/>
      <c r="E21" s="772"/>
      <c r="F21" s="775"/>
      <c r="G21" s="772"/>
      <c r="H21" s="678">
        <v>30.3</v>
      </c>
      <c r="I21" s="679">
        <v>4128</v>
      </c>
      <c r="J21" s="680" t="s">
        <v>81</v>
      </c>
    </row>
    <row r="22" spans="1:10" ht="11.25" customHeight="1">
      <c r="A22" s="784"/>
      <c r="B22" s="772"/>
      <c r="C22" s="772"/>
      <c r="D22" s="772"/>
      <c r="E22" s="772"/>
      <c r="F22" s="775"/>
      <c r="G22" s="772"/>
      <c r="H22" s="678">
        <v>5.35</v>
      </c>
      <c r="I22" s="679">
        <v>4129</v>
      </c>
      <c r="J22" s="680" t="s">
        <v>82</v>
      </c>
    </row>
    <row r="23" spans="1:10" ht="11.25" customHeight="1">
      <c r="A23" s="784"/>
      <c r="B23" s="772"/>
      <c r="C23" s="772"/>
      <c r="D23" s="772"/>
      <c r="E23" s="772"/>
      <c r="F23" s="775"/>
      <c r="G23" s="772"/>
      <c r="H23" s="678">
        <v>4148</v>
      </c>
      <c r="I23" s="679">
        <v>4218</v>
      </c>
      <c r="J23" s="680" t="s">
        <v>81</v>
      </c>
    </row>
    <row r="24" spans="1:10" ht="11.25" customHeight="1">
      <c r="A24" s="784"/>
      <c r="B24" s="772"/>
      <c r="C24" s="772"/>
      <c r="D24" s="772"/>
      <c r="E24" s="772"/>
      <c r="F24" s="775"/>
      <c r="G24" s="772"/>
      <c r="H24" s="678">
        <v>732</v>
      </c>
      <c r="I24" s="679">
        <v>4219</v>
      </c>
      <c r="J24" s="680" t="s">
        <v>82</v>
      </c>
    </row>
    <row r="25" spans="1:10" ht="11.25" customHeight="1">
      <c r="A25" s="784"/>
      <c r="B25" s="772"/>
      <c r="C25" s="772"/>
      <c r="D25" s="772"/>
      <c r="E25" s="772"/>
      <c r="F25" s="775"/>
      <c r="G25" s="772"/>
      <c r="H25" s="678">
        <v>3952.5</v>
      </c>
      <c r="I25" s="679">
        <v>4309</v>
      </c>
      <c r="J25" s="680" t="s">
        <v>81</v>
      </c>
    </row>
    <row r="26" spans="1:10" ht="11.25" customHeight="1">
      <c r="A26" s="784"/>
      <c r="B26" s="772"/>
      <c r="C26" s="772"/>
      <c r="D26" s="772"/>
      <c r="E26" s="772"/>
      <c r="F26" s="775"/>
      <c r="G26" s="772"/>
      <c r="H26" s="678">
        <v>697.5</v>
      </c>
      <c r="I26" s="679">
        <v>4309</v>
      </c>
      <c r="J26" s="680" t="s">
        <v>82</v>
      </c>
    </row>
    <row r="27" spans="1:10" ht="11.25" customHeight="1">
      <c r="A27" s="784"/>
      <c r="B27" s="772"/>
      <c r="C27" s="772"/>
      <c r="D27" s="772"/>
      <c r="E27" s="772"/>
      <c r="F27" s="775"/>
      <c r="G27" s="772"/>
      <c r="H27" s="678">
        <v>1428</v>
      </c>
      <c r="I27" s="679">
        <v>4758</v>
      </c>
      <c r="J27" s="680" t="s">
        <v>81</v>
      </c>
    </row>
    <row r="28" spans="1:10" ht="11.25" customHeight="1">
      <c r="A28" s="784"/>
      <c r="B28" s="772"/>
      <c r="C28" s="772"/>
      <c r="D28" s="772"/>
      <c r="E28" s="772"/>
      <c r="F28" s="775"/>
      <c r="G28" s="772"/>
      <c r="H28" s="678">
        <v>252</v>
      </c>
      <c r="I28" s="679">
        <v>4759</v>
      </c>
      <c r="J28" s="680" t="s">
        <v>82</v>
      </c>
    </row>
    <row r="29" spans="1:10" ht="15" customHeight="1">
      <c r="A29" s="785"/>
      <c r="B29" s="773"/>
      <c r="C29" s="773"/>
      <c r="D29" s="773"/>
      <c r="E29" s="773"/>
      <c r="F29" s="776"/>
      <c r="G29" s="773"/>
      <c r="H29" s="678">
        <v>0</v>
      </c>
      <c r="I29" s="679"/>
      <c r="J29" s="689" t="s">
        <v>83</v>
      </c>
    </row>
    <row r="30" spans="1:10" ht="12.75" customHeight="1">
      <c r="A30" s="783">
        <v>3</v>
      </c>
      <c r="B30" s="771" t="s">
        <v>76</v>
      </c>
      <c r="C30" s="771" t="s">
        <v>77</v>
      </c>
      <c r="D30" s="771" t="s">
        <v>85</v>
      </c>
      <c r="E30" s="771" t="s">
        <v>79</v>
      </c>
      <c r="F30" s="774">
        <v>2010</v>
      </c>
      <c r="G30" s="771" t="s">
        <v>80</v>
      </c>
      <c r="H30" s="676">
        <f>H31+H32+H39+H33+H34+H35+H36+H37+H38</f>
        <v>18387.499999999996</v>
      </c>
      <c r="I30" s="681"/>
      <c r="J30" s="677"/>
    </row>
    <row r="31" spans="1:10" ht="12.75" customHeight="1">
      <c r="A31" s="784"/>
      <c r="B31" s="772"/>
      <c r="C31" s="772"/>
      <c r="D31" s="772"/>
      <c r="E31" s="772"/>
      <c r="F31" s="775"/>
      <c r="G31" s="772"/>
      <c r="H31" s="678">
        <v>10880.21</v>
      </c>
      <c r="I31" s="679">
        <v>4178</v>
      </c>
      <c r="J31" s="680" t="s">
        <v>81</v>
      </c>
    </row>
    <row r="32" spans="1:10" ht="12.75" customHeight="1">
      <c r="A32" s="784"/>
      <c r="B32" s="772"/>
      <c r="C32" s="772"/>
      <c r="D32" s="772"/>
      <c r="E32" s="772"/>
      <c r="F32" s="775"/>
      <c r="G32" s="772"/>
      <c r="H32" s="678">
        <v>1920.04</v>
      </c>
      <c r="I32" s="679">
        <v>4179</v>
      </c>
      <c r="J32" s="680" t="s">
        <v>82</v>
      </c>
    </row>
    <row r="33" spans="1:10" ht="12.75" customHeight="1">
      <c r="A33" s="784"/>
      <c r="B33" s="772"/>
      <c r="C33" s="772"/>
      <c r="D33" s="772"/>
      <c r="E33" s="772"/>
      <c r="F33" s="775"/>
      <c r="G33" s="772"/>
      <c r="H33" s="678">
        <v>526.82</v>
      </c>
      <c r="I33" s="679">
        <v>4118</v>
      </c>
      <c r="J33" s="680" t="s">
        <v>81</v>
      </c>
    </row>
    <row r="34" spans="1:10" ht="12.75" customHeight="1">
      <c r="A34" s="784"/>
      <c r="B34" s="772"/>
      <c r="C34" s="772"/>
      <c r="D34" s="772"/>
      <c r="E34" s="772"/>
      <c r="F34" s="775"/>
      <c r="G34" s="772"/>
      <c r="H34" s="678">
        <v>92.97</v>
      </c>
      <c r="I34" s="679">
        <v>4119</v>
      </c>
      <c r="J34" s="680" t="s">
        <v>82</v>
      </c>
    </row>
    <row r="35" spans="1:10" ht="12.75" customHeight="1">
      <c r="A35" s="784"/>
      <c r="B35" s="772"/>
      <c r="C35" s="772"/>
      <c r="D35" s="772"/>
      <c r="E35" s="772"/>
      <c r="F35" s="775"/>
      <c r="G35" s="772"/>
      <c r="H35" s="678">
        <v>84.96</v>
      </c>
      <c r="I35" s="679">
        <v>4128</v>
      </c>
      <c r="J35" s="680" t="s">
        <v>81</v>
      </c>
    </row>
    <row r="36" spans="1:10" ht="12.75" customHeight="1">
      <c r="A36" s="784"/>
      <c r="B36" s="772"/>
      <c r="C36" s="772"/>
      <c r="D36" s="772"/>
      <c r="E36" s="772"/>
      <c r="F36" s="775"/>
      <c r="G36" s="772"/>
      <c r="H36" s="678">
        <v>15</v>
      </c>
      <c r="I36" s="679">
        <v>4129</v>
      </c>
      <c r="J36" s="680" t="s">
        <v>82</v>
      </c>
    </row>
    <row r="37" spans="1:10" ht="12.75" customHeight="1">
      <c r="A37" s="784"/>
      <c r="B37" s="772"/>
      <c r="C37" s="772"/>
      <c r="D37" s="772"/>
      <c r="E37" s="772"/>
      <c r="F37" s="775"/>
      <c r="G37" s="772"/>
      <c r="H37" s="678">
        <v>4137.38</v>
      </c>
      <c r="I37" s="679">
        <v>4308</v>
      </c>
      <c r="J37" s="680" t="s">
        <v>81</v>
      </c>
    </row>
    <row r="38" spans="1:10" ht="12.75" customHeight="1">
      <c r="A38" s="784"/>
      <c r="B38" s="772"/>
      <c r="C38" s="772"/>
      <c r="D38" s="772"/>
      <c r="E38" s="772"/>
      <c r="F38" s="775"/>
      <c r="G38" s="772"/>
      <c r="H38" s="678">
        <v>730.12</v>
      </c>
      <c r="I38" s="679">
        <v>4309</v>
      </c>
      <c r="J38" s="680" t="s">
        <v>82</v>
      </c>
    </row>
    <row r="39" spans="1:10" ht="16.5" customHeight="1">
      <c r="A39" s="785"/>
      <c r="B39" s="773"/>
      <c r="C39" s="773"/>
      <c r="D39" s="773"/>
      <c r="E39" s="773"/>
      <c r="F39" s="776"/>
      <c r="G39" s="773"/>
      <c r="H39" s="678">
        <v>0</v>
      </c>
      <c r="I39" s="679"/>
      <c r="J39" s="680" t="s">
        <v>83</v>
      </c>
    </row>
    <row r="40" spans="1:10" ht="12.75">
      <c r="A40" s="783">
        <v>4</v>
      </c>
      <c r="B40" s="771" t="s">
        <v>76</v>
      </c>
      <c r="C40" s="771" t="s">
        <v>77</v>
      </c>
      <c r="D40" s="771" t="s">
        <v>86</v>
      </c>
      <c r="E40" s="771" t="s">
        <v>79</v>
      </c>
      <c r="F40" s="774">
        <v>2010</v>
      </c>
      <c r="G40" s="771" t="s">
        <v>80</v>
      </c>
      <c r="H40" s="676">
        <f>H41+H50+H51+H42+H43+H44+H45+H46+H47+H48+H49</f>
        <v>30875.000000000004</v>
      </c>
      <c r="I40" s="681"/>
      <c r="J40" s="677"/>
    </row>
    <row r="41" spans="1:10" ht="13.5" customHeight="1">
      <c r="A41" s="784"/>
      <c r="B41" s="772"/>
      <c r="C41" s="772"/>
      <c r="D41" s="772"/>
      <c r="E41" s="772"/>
      <c r="F41" s="775"/>
      <c r="G41" s="772"/>
      <c r="H41" s="678">
        <v>19295.36</v>
      </c>
      <c r="I41" s="679">
        <v>4178</v>
      </c>
      <c r="J41" s="680" t="s">
        <v>81</v>
      </c>
    </row>
    <row r="42" spans="1:10" ht="13.5" customHeight="1">
      <c r="A42" s="784"/>
      <c r="B42" s="772"/>
      <c r="C42" s="772"/>
      <c r="D42" s="772"/>
      <c r="E42" s="772"/>
      <c r="F42" s="775"/>
      <c r="G42" s="772"/>
      <c r="H42" s="678">
        <v>3405.06</v>
      </c>
      <c r="I42" s="679">
        <v>4179</v>
      </c>
      <c r="J42" s="680" t="s">
        <v>82</v>
      </c>
    </row>
    <row r="43" spans="1:10" ht="13.5" customHeight="1">
      <c r="A43" s="784"/>
      <c r="B43" s="772"/>
      <c r="C43" s="772"/>
      <c r="D43" s="772"/>
      <c r="E43" s="772"/>
      <c r="F43" s="775"/>
      <c r="G43" s="772"/>
      <c r="H43" s="678">
        <v>878.02</v>
      </c>
      <c r="I43" s="679">
        <v>4118</v>
      </c>
      <c r="J43" s="680" t="s">
        <v>81</v>
      </c>
    </row>
    <row r="44" spans="1:10" ht="13.5" customHeight="1">
      <c r="A44" s="784"/>
      <c r="B44" s="772"/>
      <c r="C44" s="772"/>
      <c r="D44" s="772"/>
      <c r="E44" s="772"/>
      <c r="F44" s="775"/>
      <c r="G44" s="772"/>
      <c r="H44" s="678">
        <v>154.95</v>
      </c>
      <c r="I44" s="679">
        <v>4119</v>
      </c>
      <c r="J44" s="680" t="s">
        <v>82</v>
      </c>
    </row>
    <row r="45" spans="1:10" ht="13.5" customHeight="1">
      <c r="A45" s="784"/>
      <c r="B45" s="772"/>
      <c r="C45" s="772"/>
      <c r="D45" s="772"/>
      <c r="E45" s="772"/>
      <c r="F45" s="775"/>
      <c r="G45" s="772"/>
      <c r="H45" s="678">
        <v>141.62</v>
      </c>
      <c r="I45" s="679">
        <v>4128</v>
      </c>
      <c r="J45" s="680" t="s">
        <v>81</v>
      </c>
    </row>
    <row r="46" spans="1:10" ht="13.5" customHeight="1">
      <c r="A46" s="784"/>
      <c r="B46" s="772"/>
      <c r="C46" s="772"/>
      <c r="D46" s="772"/>
      <c r="E46" s="772"/>
      <c r="F46" s="775"/>
      <c r="G46" s="772"/>
      <c r="H46" s="678">
        <v>24.99</v>
      </c>
      <c r="I46" s="679">
        <v>4129</v>
      </c>
      <c r="J46" s="680" t="s">
        <v>82</v>
      </c>
    </row>
    <row r="47" spans="1:10" ht="13.5" customHeight="1">
      <c r="A47" s="784"/>
      <c r="B47" s="772"/>
      <c r="C47" s="772"/>
      <c r="D47" s="772"/>
      <c r="E47" s="772"/>
      <c r="F47" s="775"/>
      <c r="G47" s="772"/>
      <c r="H47" s="678">
        <v>3825</v>
      </c>
      <c r="I47" s="679">
        <v>4218</v>
      </c>
      <c r="J47" s="680" t="s">
        <v>81</v>
      </c>
    </row>
    <row r="48" spans="1:10" ht="13.5" customHeight="1">
      <c r="A48" s="784"/>
      <c r="B48" s="772"/>
      <c r="C48" s="772"/>
      <c r="D48" s="772"/>
      <c r="E48" s="772"/>
      <c r="F48" s="775"/>
      <c r="G48" s="772"/>
      <c r="H48" s="678">
        <v>675</v>
      </c>
      <c r="I48" s="679">
        <v>4219</v>
      </c>
      <c r="J48" s="680" t="s">
        <v>82</v>
      </c>
    </row>
    <row r="49" spans="1:10" ht="13.5" customHeight="1">
      <c r="A49" s="784"/>
      <c r="B49" s="772"/>
      <c r="C49" s="772"/>
      <c r="D49" s="772"/>
      <c r="E49" s="772"/>
      <c r="F49" s="775"/>
      <c r="G49" s="772"/>
      <c r="H49" s="678">
        <v>2103.75</v>
      </c>
      <c r="I49" s="679">
        <v>4308</v>
      </c>
      <c r="J49" s="680" t="s">
        <v>81</v>
      </c>
    </row>
    <row r="50" spans="1:10" ht="12.75" customHeight="1">
      <c r="A50" s="784"/>
      <c r="B50" s="772"/>
      <c r="C50" s="772"/>
      <c r="D50" s="772"/>
      <c r="E50" s="772"/>
      <c r="F50" s="775"/>
      <c r="G50" s="772"/>
      <c r="H50" s="678">
        <v>371.25</v>
      </c>
      <c r="I50" s="679">
        <v>4309</v>
      </c>
      <c r="J50" s="680" t="s">
        <v>82</v>
      </c>
    </row>
    <row r="51" spans="1:10" ht="12.75" customHeight="1">
      <c r="A51" s="785"/>
      <c r="B51" s="773"/>
      <c r="C51" s="773"/>
      <c r="D51" s="773"/>
      <c r="E51" s="773"/>
      <c r="F51" s="776"/>
      <c r="G51" s="773"/>
      <c r="H51" s="678">
        <v>0</v>
      </c>
      <c r="I51" s="679"/>
      <c r="J51" s="680" t="s">
        <v>83</v>
      </c>
    </row>
    <row r="52" spans="1:10" ht="12.75">
      <c r="A52" s="783">
        <v>5</v>
      </c>
      <c r="B52" s="771" t="s">
        <v>76</v>
      </c>
      <c r="C52" s="771" t="s">
        <v>87</v>
      </c>
      <c r="D52" s="771" t="s">
        <v>88</v>
      </c>
      <c r="E52" s="771" t="s">
        <v>79</v>
      </c>
      <c r="F52" s="774" t="s">
        <v>89</v>
      </c>
      <c r="G52" s="771" t="s">
        <v>80</v>
      </c>
      <c r="H52" s="676">
        <f>SUM(H53:H63)</f>
        <v>70100</v>
      </c>
      <c r="I52" s="681"/>
      <c r="J52" s="677"/>
    </row>
    <row r="53" spans="1:10" ht="12.75">
      <c r="A53" s="784"/>
      <c r="B53" s="772"/>
      <c r="C53" s="772"/>
      <c r="D53" s="772"/>
      <c r="E53" s="772"/>
      <c r="F53" s="775"/>
      <c r="G53" s="772"/>
      <c r="H53" s="678">
        <v>46359.53</v>
      </c>
      <c r="I53" s="679">
        <v>4178</v>
      </c>
      <c r="J53" s="680" t="s">
        <v>81</v>
      </c>
    </row>
    <row r="54" spans="1:10" ht="12.75">
      <c r="A54" s="784"/>
      <c r="B54" s="772"/>
      <c r="C54" s="772"/>
      <c r="D54" s="772"/>
      <c r="E54" s="772"/>
      <c r="F54" s="775"/>
      <c r="G54" s="772"/>
      <c r="H54" s="678">
        <v>8181.08</v>
      </c>
      <c r="I54" s="679">
        <v>4179</v>
      </c>
      <c r="J54" s="680" t="s">
        <v>82</v>
      </c>
    </row>
    <row r="55" spans="1:10" ht="12.75">
      <c r="A55" s="784"/>
      <c r="B55" s="772"/>
      <c r="C55" s="772"/>
      <c r="D55" s="772"/>
      <c r="E55" s="772"/>
      <c r="F55" s="775"/>
      <c r="G55" s="772"/>
      <c r="H55" s="678">
        <v>921.93</v>
      </c>
      <c r="I55" s="679">
        <v>4118</v>
      </c>
      <c r="J55" s="680" t="s">
        <v>81</v>
      </c>
    </row>
    <row r="56" spans="1:10" ht="12.75">
      <c r="A56" s="784"/>
      <c r="B56" s="772"/>
      <c r="C56" s="772"/>
      <c r="D56" s="772"/>
      <c r="E56" s="772"/>
      <c r="F56" s="775"/>
      <c r="G56" s="772"/>
      <c r="H56" s="678">
        <v>162.7</v>
      </c>
      <c r="I56" s="679">
        <v>4119</v>
      </c>
      <c r="J56" s="680" t="s">
        <v>82</v>
      </c>
    </row>
    <row r="57" spans="1:10" ht="12.75">
      <c r="A57" s="784"/>
      <c r="B57" s="772"/>
      <c r="C57" s="772"/>
      <c r="D57" s="772"/>
      <c r="E57" s="772"/>
      <c r="F57" s="775"/>
      <c r="G57" s="772"/>
      <c r="H57" s="678">
        <v>148.54</v>
      </c>
      <c r="I57" s="679">
        <v>4128</v>
      </c>
      <c r="J57" s="680" t="s">
        <v>81</v>
      </c>
    </row>
    <row r="58" spans="1:10" ht="12.75">
      <c r="A58" s="784"/>
      <c r="B58" s="772"/>
      <c r="C58" s="772"/>
      <c r="D58" s="772"/>
      <c r="E58" s="772"/>
      <c r="F58" s="775"/>
      <c r="G58" s="772"/>
      <c r="H58" s="678">
        <v>26.22</v>
      </c>
      <c r="I58" s="679">
        <v>4129</v>
      </c>
      <c r="J58" s="680" t="s">
        <v>82</v>
      </c>
    </row>
    <row r="59" spans="1:10" ht="12.75">
      <c r="A59" s="784"/>
      <c r="B59" s="772"/>
      <c r="C59" s="772"/>
      <c r="D59" s="772"/>
      <c r="E59" s="772"/>
      <c r="F59" s="775"/>
      <c r="G59" s="772"/>
      <c r="H59" s="678">
        <v>4037.5</v>
      </c>
      <c r="I59" s="679">
        <v>4218</v>
      </c>
      <c r="J59" s="680" t="s">
        <v>81</v>
      </c>
    </row>
    <row r="60" spans="1:10" ht="12.75">
      <c r="A60" s="784"/>
      <c r="B60" s="772"/>
      <c r="C60" s="772"/>
      <c r="D60" s="772"/>
      <c r="E60" s="772"/>
      <c r="F60" s="775"/>
      <c r="G60" s="772"/>
      <c r="H60" s="678">
        <v>712.5</v>
      </c>
      <c r="I60" s="679">
        <v>4219</v>
      </c>
      <c r="J60" s="680" t="s">
        <v>82</v>
      </c>
    </row>
    <row r="61" spans="1:10" ht="12.75">
      <c r="A61" s="784"/>
      <c r="B61" s="772"/>
      <c r="C61" s="772"/>
      <c r="D61" s="772"/>
      <c r="E61" s="772"/>
      <c r="F61" s="775"/>
      <c r="G61" s="772"/>
      <c r="H61" s="678">
        <v>8117.5</v>
      </c>
      <c r="I61" s="679">
        <v>4308</v>
      </c>
      <c r="J61" s="680" t="s">
        <v>81</v>
      </c>
    </row>
    <row r="62" spans="1:10" ht="12.75">
      <c r="A62" s="784"/>
      <c r="B62" s="772"/>
      <c r="C62" s="772"/>
      <c r="D62" s="772"/>
      <c r="E62" s="772"/>
      <c r="F62" s="775"/>
      <c r="G62" s="772"/>
      <c r="H62" s="678">
        <v>1432.5</v>
      </c>
      <c r="I62" s="679">
        <v>4309</v>
      </c>
      <c r="J62" s="680" t="s">
        <v>82</v>
      </c>
    </row>
    <row r="63" spans="1:10" ht="12.75">
      <c r="A63" s="785"/>
      <c r="B63" s="773"/>
      <c r="C63" s="773"/>
      <c r="D63" s="773"/>
      <c r="E63" s="773"/>
      <c r="F63" s="776"/>
      <c r="G63" s="773"/>
      <c r="H63" s="678">
        <v>0</v>
      </c>
      <c r="I63" s="678"/>
      <c r="J63" s="680" t="s">
        <v>83</v>
      </c>
    </row>
    <row r="64" spans="6:10" ht="21" customHeight="1">
      <c r="F64" s="777" t="s">
        <v>90</v>
      </c>
      <c r="G64" s="778"/>
      <c r="H64" s="676">
        <f>H65+H66+H67</f>
        <v>195104.5</v>
      </c>
      <c r="I64" s="676"/>
      <c r="J64" s="677"/>
    </row>
    <row r="65" spans="6:10" ht="21" customHeight="1">
      <c r="F65" s="779"/>
      <c r="G65" s="780"/>
      <c r="H65" s="678">
        <f>H61+H59+H57+H55+H53+H49+H47+H45+H43+H41+H37+H35+H33+H31+H27+H25+H23+H21+H19+H17+H13+H11+H9+H7</f>
        <v>165838.82</v>
      </c>
      <c r="I65" s="678"/>
      <c r="J65" s="680" t="s">
        <v>81</v>
      </c>
    </row>
    <row r="66" spans="6:10" ht="21" customHeight="1">
      <c r="F66" s="779"/>
      <c r="G66" s="780"/>
      <c r="H66" s="678">
        <f>H62+H60+H58+H56+H54+H50+H48+H46+H44+H42+H38+H36+H34+H32+H28+H26+H24+H22+H20+H18+H14+H12+H10+H8</f>
        <v>29265.68</v>
      </c>
      <c r="I66" s="678"/>
      <c r="J66" s="680" t="s">
        <v>82</v>
      </c>
    </row>
    <row r="67" spans="6:10" ht="21" customHeight="1">
      <c r="F67" s="781"/>
      <c r="G67" s="782"/>
      <c r="H67" s="678">
        <f>H63+H51+H39+H29+H15</f>
        <v>0</v>
      </c>
      <c r="I67" s="678"/>
      <c r="J67" s="680" t="s">
        <v>83</v>
      </c>
    </row>
  </sheetData>
  <mergeCells count="36">
    <mergeCell ref="E52:E63"/>
    <mergeCell ref="F52:F63"/>
    <mergeCell ref="G52:G63"/>
    <mergeCell ref="F64:G67"/>
    <mergeCell ref="A52:A63"/>
    <mergeCell ref="B52:B63"/>
    <mergeCell ref="C52:C63"/>
    <mergeCell ref="D52:D63"/>
    <mergeCell ref="E30:E39"/>
    <mergeCell ref="F30:F39"/>
    <mergeCell ref="G30:G39"/>
    <mergeCell ref="A40:A51"/>
    <mergeCell ref="B40:B51"/>
    <mergeCell ref="C40:C51"/>
    <mergeCell ref="D40:D51"/>
    <mergeCell ref="E40:E51"/>
    <mergeCell ref="F40:F51"/>
    <mergeCell ref="G40:G51"/>
    <mergeCell ref="A30:A39"/>
    <mergeCell ref="B30:B39"/>
    <mergeCell ref="C30:C39"/>
    <mergeCell ref="D30:D39"/>
    <mergeCell ref="E6:E15"/>
    <mergeCell ref="F6:F15"/>
    <mergeCell ref="G6:G15"/>
    <mergeCell ref="A16:A29"/>
    <mergeCell ref="B16:B29"/>
    <mergeCell ref="C16:C29"/>
    <mergeCell ref="D16:D29"/>
    <mergeCell ref="E16:E29"/>
    <mergeCell ref="F16:F29"/>
    <mergeCell ref="G16:G29"/>
    <mergeCell ref="A6:A15"/>
    <mergeCell ref="B6:B15"/>
    <mergeCell ref="C6:C15"/>
    <mergeCell ref="D6:D15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D6" sqref="D6"/>
    </sheetView>
  </sheetViews>
  <sheetFormatPr defaultColWidth="9.140625" defaultRowHeight="12.75"/>
  <cols>
    <col min="1" max="1" width="8.28125" style="1" customWidth="1"/>
    <col min="2" max="2" width="11.140625" style="1" customWidth="1"/>
    <col min="3" max="3" width="10.421875" style="1" customWidth="1"/>
    <col min="4" max="4" width="43.421875" style="2" customWidth="1"/>
    <col min="5" max="5" width="19.140625" style="6" customWidth="1"/>
    <col min="6" max="16384" width="9.140625" style="3" customWidth="1"/>
  </cols>
  <sheetData>
    <row r="1" spans="1:5" s="7" customFormat="1" ht="38.25" customHeight="1">
      <c r="A1" s="718" t="s">
        <v>124</v>
      </c>
      <c r="B1" s="718"/>
      <c r="C1" s="718"/>
      <c r="D1" s="718"/>
      <c r="E1" s="718"/>
    </row>
    <row r="2" spans="1:5" s="7" customFormat="1" ht="23.25" customHeight="1">
      <c r="A2" s="719" t="s">
        <v>239</v>
      </c>
      <c r="B2" s="719"/>
      <c r="C2" s="719"/>
      <c r="D2" s="719"/>
      <c r="E2" s="719"/>
    </row>
    <row r="3" spans="1:5" s="7" customFormat="1" ht="23.25" customHeight="1">
      <c r="A3" s="113"/>
      <c r="B3" s="113"/>
      <c r="C3" s="113"/>
      <c r="D3" s="722" t="s">
        <v>194</v>
      </c>
      <c r="E3" s="722"/>
    </row>
    <row r="4" spans="1:5" s="7" customFormat="1" ht="18" customHeight="1">
      <c r="A4" s="26"/>
      <c r="B4" s="26"/>
      <c r="C4" s="26"/>
      <c r="D4" s="26"/>
      <c r="E4" s="26"/>
    </row>
    <row r="5" spans="1:5" s="23" customFormat="1" ht="27.75" customHeight="1">
      <c r="A5" s="20" t="s">
        <v>92</v>
      </c>
      <c r="B5" s="20" t="s">
        <v>93</v>
      </c>
      <c r="C5" s="20"/>
      <c r="D5" s="21" t="s">
        <v>94</v>
      </c>
      <c r="E5" s="22" t="s">
        <v>95</v>
      </c>
    </row>
    <row r="6" spans="1:5" s="9" customFormat="1" ht="33.75" customHeight="1">
      <c r="A6" s="24">
        <v>400</v>
      </c>
      <c r="B6" s="24"/>
      <c r="C6" s="24"/>
      <c r="D6" s="8" t="s">
        <v>96</v>
      </c>
      <c r="E6" s="16"/>
    </row>
    <row r="7" spans="1:5" s="11" customFormat="1" ht="12.75">
      <c r="A7" s="32"/>
      <c r="B7" s="28">
        <v>40001</v>
      </c>
      <c r="C7" s="28"/>
      <c r="D7" s="48" t="s">
        <v>97</v>
      </c>
      <c r="E7" s="56"/>
    </row>
    <row r="8" spans="1:5" ht="15" customHeight="1">
      <c r="A8" s="29"/>
      <c r="B8" s="34"/>
      <c r="C8" s="52" t="s">
        <v>145</v>
      </c>
      <c r="D8" s="105" t="s">
        <v>146</v>
      </c>
      <c r="E8" s="107"/>
    </row>
    <row r="9" spans="1:5" ht="15" customHeight="1">
      <c r="A9" s="29"/>
      <c r="B9" s="34"/>
      <c r="C9" s="29"/>
      <c r="D9" s="106" t="s">
        <v>147</v>
      </c>
      <c r="E9" s="51">
        <v>200000</v>
      </c>
    </row>
    <row r="10" spans="1:5" ht="12.75">
      <c r="A10" s="29"/>
      <c r="B10" s="34"/>
      <c r="C10" s="36"/>
      <c r="D10" s="67"/>
      <c r="E10" s="57">
        <f>SUM(E9)</f>
        <v>200000</v>
      </c>
    </row>
    <row r="11" spans="1:5" s="11" customFormat="1" ht="12.75">
      <c r="A11" s="32"/>
      <c r="B11" s="28">
        <v>40002</v>
      </c>
      <c r="C11" s="32"/>
      <c r="D11" s="48" t="s">
        <v>98</v>
      </c>
      <c r="E11" s="56"/>
    </row>
    <row r="12" spans="1:5" s="11" customFormat="1" ht="12.75">
      <c r="A12" s="32"/>
      <c r="B12" s="32"/>
      <c r="C12" s="60" t="s">
        <v>145</v>
      </c>
      <c r="D12" s="61" t="s">
        <v>146</v>
      </c>
      <c r="E12" s="56"/>
    </row>
    <row r="13" spans="1:5" ht="15" customHeight="1">
      <c r="A13" s="29"/>
      <c r="B13" s="29"/>
      <c r="C13" s="34"/>
      <c r="D13" s="95" t="s">
        <v>195</v>
      </c>
      <c r="E13" s="720">
        <v>1335000</v>
      </c>
    </row>
    <row r="14" spans="1:5" ht="15" customHeight="1">
      <c r="A14" s="29"/>
      <c r="B14" s="29"/>
      <c r="C14" s="35"/>
      <c r="D14" s="62" t="s">
        <v>196</v>
      </c>
      <c r="E14" s="721"/>
    </row>
    <row r="15" spans="1:5" ht="12.75">
      <c r="A15" s="29"/>
      <c r="B15" s="29"/>
      <c r="C15" s="36"/>
      <c r="D15" s="69"/>
      <c r="E15" s="12">
        <f>SUM(E13:E14)</f>
        <v>1335000</v>
      </c>
    </row>
    <row r="16" spans="1:5" s="11" customFormat="1" ht="12.75">
      <c r="A16" s="32"/>
      <c r="B16" s="28">
        <v>40003</v>
      </c>
      <c r="C16" s="28"/>
      <c r="D16" s="48" t="s">
        <v>99</v>
      </c>
      <c r="E16" s="56"/>
    </row>
    <row r="17" spans="1:5" s="11" customFormat="1" ht="12.75">
      <c r="A17" s="32"/>
      <c r="B17" s="32"/>
      <c r="C17" s="60" t="s">
        <v>145</v>
      </c>
      <c r="D17" s="61" t="s">
        <v>146</v>
      </c>
      <c r="E17" s="63"/>
    </row>
    <row r="18" spans="1:5" ht="15" customHeight="1">
      <c r="A18" s="29"/>
      <c r="B18" s="29"/>
      <c r="C18" s="35"/>
      <c r="D18" s="62" t="s">
        <v>148</v>
      </c>
      <c r="E18" s="51">
        <v>600</v>
      </c>
    </row>
    <row r="19" spans="1:5" ht="12.75">
      <c r="A19" s="30"/>
      <c r="B19" s="29"/>
      <c r="C19" s="76"/>
      <c r="D19" s="77"/>
      <c r="E19" s="57">
        <f>SUM(E18:E18)</f>
        <v>600</v>
      </c>
    </row>
    <row r="20" spans="1:5" s="19" customFormat="1" ht="17.25" customHeight="1">
      <c r="A20" s="13"/>
      <c r="B20" s="13"/>
      <c r="C20" s="13"/>
      <c r="D20" s="14"/>
      <c r="E20" s="15">
        <f>E19+E15+E10</f>
        <v>1535600</v>
      </c>
    </row>
    <row r="21" spans="1:5" s="9" customFormat="1" ht="18" customHeight="1">
      <c r="A21" s="24">
        <v>700</v>
      </c>
      <c r="B21" s="25"/>
      <c r="C21" s="25"/>
      <c r="D21" s="8" t="s">
        <v>100</v>
      </c>
      <c r="E21" s="16"/>
    </row>
    <row r="22" spans="1:5" s="11" customFormat="1" ht="15" customHeight="1">
      <c r="A22" s="33"/>
      <c r="B22" s="28">
        <v>70005</v>
      </c>
      <c r="C22" s="28"/>
      <c r="D22" s="48" t="s">
        <v>101</v>
      </c>
      <c r="E22" s="56"/>
    </row>
    <row r="23" spans="1:5" s="11" customFormat="1" ht="25.5">
      <c r="A23" s="33"/>
      <c r="B23" s="32"/>
      <c r="C23" s="65" t="s">
        <v>215</v>
      </c>
      <c r="D23" s="102" t="s">
        <v>217</v>
      </c>
      <c r="E23" s="63">
        <v>1500</v>
      </c>
    </row>
    <row r="24" spans="1:5" s="11" customFormat="1" ht="68.25" customHeight="1">
      <c r="A24" s="33"/>
      <c r="B24" s="32"/>
      <c r="C24" s="65" t="s">
        <v>149</v>
      </c>
      <c r="D24" s="102" t="s">
        <v>150</v>
      </c>
      <c r="E24" s="63"/>
    </row>
    <row r="25" spans="1:5" s="11" customFormat="1" ht="15.75" customHeight="1">
      <c r="A25" s="33"/>
      <c r="B25" s="32"/>
      <c r="C25" s="100"/>
      <c r="D25" s="103" t="s">
        <v>213</v>
      </c>
      <c r="E25" s="101"/>
    </row>
    <row r="26" spans="1:5" ht="15.75" customHeight="1">
      <c r="A26" s="34"/>
      <c r="B26" s="29"/>
      <c r="C26" s="29"/>
      <c r="D26" s="104" t="s">
        <v>233</v>
      </c>
      <c r="E26" s="51">
        <v>505000</v>
      </c>
    </row>
    <row r="27" spans="1:5" ht="38.25">
      <c r="A27" s="34"/>
      <c r="B27" s="29"/>
      <c r="C27" s="58" t="s">
        <v>214</v>
      </c>
      <c r="D27" s="104" t="s">
        <v>216</v>
      </c>
      <c r="E27" s="51">
        <v>4000</v>
      </c>
    </row>
    <row r="28" spans="1:5" ht="13.5" customHeight="1">
      <c r="A28" s="34"/>
      <c r="B28" s="29"/>
      <c r="C28" s="58" t="s">
        <v>145</v>
      </c>
      <c r="D28" s="54" t="s">
        <v>192</v>
      </c>
      <c r="E28" s="51">
        <v>6000</v>
      </c>
    </row>
    <row r="29" spans="1:5" ht="15" customHeight="1">
      <c r="A29" s="34"/>
      <c r="B29" s="29"/>
      <c r="C29" s="58" t="s">
        <v>151</v>
      </c>
      <c r="D29" s="4" t="s">
        <v>127</v>
      </c>
      <c r="E29" s="108">
        <v>300000</v>
      </c>
    </row>
    <row r="30" spans="1:5" ht="15.75" customHeight="1">
      <c r="A30" s="35"/>
      <c r="B30" s="30"/>
      <c r="C30" s="70"/>
      <c r="D30" s="69"/>
      <c r="E30" s="12">
        <f>SUM(E23:E29)</f>
        <v>816500</v>
      </c>
    </row>
    <row r="31" spans="1:5" ht="15.75">
      <c r="A31" s="31"/>
      <c r="B31" s="27"/>
      <c r="C31" s="27"/>
      <c r="D31" s="14"/>
      <c r="E31" s="15">
        <f>E30</f>
        <v>816500</v>
      </c>
    </row>
    <row r="32" spans="1:5" s="9" customFormat="1" ht="18" customHeight="1">
      <c r="A32" s="24" t="s">
        <v>197</v>
      </c>
      <c r="B32" s="25"/>
      <c r="C32" s="25"/>
      <c r="D32" s="8" t="s">
        <v>218</v>
      </c>
      <c r="E32" s="16"/>
    </row>
    <row r="33" spans="1:5" s="11" customFormat="1" ht="15" customHeight="1">
      <c r="A33" s="33"/>
      <c r="B33" s="28" t="s">
        <v>198</v>
      </c>
      <c r="C33" s="28"/>
      <c r="D33" s="48" t="s">
        <v>102</v>
      </c>
      <c r="E33" s="56"/>
    </row>
    <row r="34" spans="1:5" s="11" customFormat="1" ht="63.75">
      <c r="A34" s="33"/>
      <c r="B34" s="32"/>
      <c r="C34" s="65" t="s">
        <v>149</v>
      </c>
      <c r="D34" s="102" t="s">
        <v>150</v>
      </c>
      <c r="E34" s="63"/>
    </row>
    <row r="35" spans="1:5" ht="12.75">
      <c r="A35" s="34"/>
      <c r="B35" s="29"/>
      <c r="C35" s="29"/>
      <c r="D35" s="104" t="s">
        <v>232</v>
      </c>
      <c r="E35" s="51">
        <v>18000</v>
      </c>
    </row>
    <row r="36" spans="1:5" ht="15.75" customHeight="1">
      <c r="A36" s="34"/>
      <c r="B36" s="29"/>
      <c r="C36" s="58" t="s">
        <v>145</v>
      </c>
      <c r="D36" s="54" t="s">
        <v>192</v>
      </c>
      <c r="E36" s="51">
        <v>200</v>
      </c>
    </row>
    <row r="37" spans="1:5" ht="15.75" customHeight="1">
      <c r="A37" s="35"/>
      <c r="B37" s="30"/>
      <c r="C37" s="70"/>
      <c r="D37" s="69"/>
      <c r="E37" s="12">
        <f>SUM(E35:E36)</f>
        <v>18200</v>
      </c>
    </row>
    <row r="38" spans="1:5" ht="15.75">
      <c r="A38" s="115"/>
      <c r="B38" s="13"/>
      <c r="C38" s="13"/>
      <c r="D38" s="14"/>
      <c r="E38" s="15">
        <f>E37</f>
        <v>18200</v>
      </c>
    </row>
    <row r="39" spans="1:5" s="9" customFormat="1" ht="17.25" customHeight="1">
      <c r="A39" s="24">
        <v>750</v>
      </c>
      <c r="B39" s="46"/>
      <c r="C39" s="96"/>
      <c r="D39" s="8" t="s">
        <v>103</v>
      </c>
      <c r="E39" s="16"/>
    </row>
    <row r="40" spans="1:5" s="11" customFormat="1" ht="15.75" customHeight="1">
      <c r="A40" s="32"/>
      <c r="B40" s="42">
        <v>75011</v>
      </c>
      <c r="C40" s="42"/>
      <c r="D40" s="10" t="s">
        <v>104</v>
      </c>
      <c r="E40" s="17"/>
    </row>
    <row r="41" spans="1:5" ht="51">
      <c r="A41" s="29"/>
      <c r="B41" s="43"/>
      <c r="C41" s="58" t="s">
        <v>152</v>
      </c>
      <c r="D41" s="4" t="s">
        <v>219</v>
      </c>
      <c r="E41" s="5">
        <v>36284</v>
      </c>
    </row>
    <row r="42" spans="1:5" ht="15.75" customHeight="1">
      <c r="A42" s="29"/>
      <c r="B42" s="43"/>
      <c r="C42" s="68"/>
      <c r="D42" s="69"/>
      <c r="E42" s="12">
        <f>SUM(E41)</f>
        <v>36284</v>
      </c>
    </row>
    <row r="43" spans="1:5" s="11" customFormat="1" ht="16.5" customHeight="1">
      <c r="A43" s="32"/>
      <c r="B43" s="42">
        <v>75023</v>
      </c>
      <c r="C43" s="42"/>
      <c r="D43" s="10" t="s">
        <v>220</v>
      </c>
      <c r="E43" s="17"/>
    </row>
    <row r="44" spans="1:5" ht="12.75">
      <c r="A44" s="29"/>
      <c r="B44" s="43"/>
      <c r="C44" s="58" t="s">
        <v>153</v>
      </c>
      <c r="D44" s="41" t="s">
        <v>128</v>
      </c>
      <c r="E44" s="5">
        <v>50000</v>
      </c>
    </row>
    <row r="45" spans="1:5" ht="15.75" customHeight="1">
      <c r="A45" s="29"/>
      <c r="B45" s="44"/>
      <c r="C45" s="66"/>
      <c r="D45" s="67"/>
      <c r="E45" s="12">
        <f>SUM(E44:E44)</f>
        <v>50000</v>
      </c>
    </row>
    <row r="46" spans="1:5" s="11" customFormat="1" ht="15" customHeight="1">
      <c r="A46" s="32"/>
      <c r="B46" s="42" t="s">
        <v>235</v>
      </c>
      <c r="C46" s="53"/>
      <c r="D46" s="10" t="s">
        <v>220</v>
      </c>
      <c r="E46" s="17"/>
    </row>
    <row r="47" spans="1:5" ht="25.5">
      <c r="A47" s="29"/>
      <c r="B47" s="43"/>
      <c r="C47" s="58" t="s">
        <v>236</v>
      </c>
      <c r="D47" s="4" t="s">
        <v>238</v>
      </c>
      <c r="E47" s="5">
        <v>165838.82</v>
      </c>
    </row>
    <row r="48" spans="1:5" ht="25.5">
      <c r="A48" s="29"/>
      <c r="B48" s="43"/>
      <c r="C48" s="58" t="s">
        <v>237</v>
      </c>
      <c r="D48" s="4" t="s">
        <v>238</v>
      </c>
      <c r="E48" s="5">
        <v>29265.68</v>
      </c>
    </row>
    <row r="49" spans="1:5" ht="12.75">
      <c r="A49" s="30"/>
      <c r="B49" s="44"/>
      <c r="C49" s="36"/>
      <c r="D49" s="69"/>
      <c r="E49" s="12">
        <f>SUM(E47:E48)</f>
        <v>195104.5</v>
      </c>
    </row>
    <row r="50" spans="1:5" ht="18" customHeight="1">
      <c r="A50" s="27"/>
      <c r="B50" s="13"/>
      <c r="C50" s="13"/>
      <c r="D50" s="14"/>
      <c r="E50" s="15">
        <f>E45+E42+E49</f>
        <v>281388.5</v>
      </c>
    </row>
    <row r="51" spans="1:5" s="9" customFormat="1" ht="51" customHeight="1">
      <c r="A51" s="24">
        <v>751</v>
      </c>
      <c r="B51" s="96"/>
      <c r="C51" s="96"/>
      <c r="D51" s="8" t="s">
        <v>105</v>
      </c>
      <c r="E51" s="16"/>
    </row>
    <row r="52" spans="1:5" s="11" customFormat="1" ht="25.5">
      <c r="A52" s="32"/>
      <c r="B52" s="42">
        <v>75101</v>
      </c>
      <c r="C52" s="53"/>
      <c r="D52" s="10" t="s">
        <v>106</v>
      </c>
      <c r="E52" s="17"/>
    </row>
    <row r="53" spans="1:5" ht="51">
      <c r="A53" s="29"/>
      <c r="B53" s="43"/>
      <c r="C53" s="58" t="s">
        <v>152</v>
      </c>
      <c r="D53" s="4" t="s">
        <v>219</v>
      </c>
      <c r="E53" s="5">
        <v>3000</v>
      </c>
    </row>
    <row r="54" spans="1:5" ht="12.75">
      <c r="A54" s="30"/>
      <c r="B54" s="44"/>
      <c r="C54" s="70"/>
      <c r="D54" s="69"/>
      <c r="E54" s="12">
        <f>SUM(E53)</f>
        <v>3000</v>
      </c>
    </row>
    <row r="55" spans="1:5" ht="15.75">
      <c r="A55" s="31"/>
      <c r="B55" s="27"/>
      <c r="C55" s="27"/>
      <c r="D55" s="14"/>
      <c r="E55" s="15">
        <f>E54</f>
        <v>3000</v>
      </c>
    </row>
    <row r="56" spans="1:5" s="9" customFormat="1" ht="68.25" customHeight="1">
      <c r="A56" s="24">
        <v>756</v>
      </c>
      <c r="B56" s="25"/>
      <c r="C56" s="25"/>
      <c r="D56" s="8" t="s">
        <v>122</v>
      </c>
      <c r="E56" s="16"/>
    </row>
    <row r="57" spans="1:5" s="11" customFormat="1" ht="29.25" customHeight="1">
      <c r="A57" s="32"/>
      <c r="B57" s="42">
        <v>75601</v>
      </c>
      <c r="C57" s="42"/>
      <c r="D57" s="40" t="s">
        <v>107</v>
      </c>
      <c r="E57" s="17"/>
    </row>
    <row r="58" spans="1:5" ht="30.75" customHeight="1">
      <c r="A58" s="29"/>
      <c r="B58" s="43"/>
      <c r="C58" s="58" t="s">
        <v>154</v>
      </c>
      <c r="D58" s="41" t="s">
        <v>129</v>
      </c>
      <c r="E58" s="5">
        <v>15000</v>
      </c>
    </row>
    <row r="59" spans="1:5" ht="15" customHeight="1">
      <c r="A59" s="29"/>
      <c r="B59" s="44"/>
      <c r="C59" s="66"/>
      <c r="D59" s="67"/>
      <c r="E59" s="12">
        <f>SUM(E58:E58)</f>
        <v>15000</v>
      </c>
    </row>
    <row r="60" spans="1:5" s="11" customFormat="1" ht="51">
      <c r="A60" s="32"/>
      <c r="B60" s="45">
        <v>75615</v>
      </c>
      <c r="C60" s="45"/>
      <c r="D60" s="10" t="s">
        <v>108</v>
      </c>
      <c r="E60" s="17"/>
    </row>
    <row r="61" spans="1:5" ht="12.75">
      <c r="A61" s="29"/>
      <c r="B61" s="43"/>
      <c r="C61" s="58" t="s">
        <v>155</v>
      </c>
      <c r="D61" s="4" t="s">
        <v>130</v>
      </c>
      <c r="E61" s="5">
        <v>4251092</v>
      </c>
    </row>
    <row r="62" spans="1:5" ht="12.75">
      <c r="A62" s="29"/>
      <c r="B62" s="43"/>
      <c r="C62" s="58" t="s">
        <v>156</v>
      </c>
      <c r="D62" s="4" t="s">
        <v>131</v>
      </c>
      <c r="E62" s="5">
        <v>5252</v>
      </c>
    </row>
    <row r="63" spans="1:5" ht="12.75">
      <c r="A63" s="29"/>
      <c r="B63" s="43"/>
      <c r="C63" s="58" t="s">
        <v>157</v>
      </c>
      <c r="D63" s="4" t="s">
        <v>132</v>
      </c>
      <c r="E63" s="5">
        <v>4264</v>
      </c>
    </row>
    <row r="64" spans="1:5" ht="12.75">
      <c r="A64" s="29"/>
      <c r="B64" s="43"/>
      <c r="C64" s="58" t="s">
        <v>158</v>
      </c>
      <c r="D64" s="4" t="s">
        <v>133</v>
      </c>
      <c r="E64" s="5">
        <v>62100</v>
      </c>
    </row>
    <row r="65" spans="1:5" ht="20.25" customHeight="1">
      <c r="A65" s="29"/>
      <c r="B65" s="43"/>
      <c r="C65" s="68"/>
      <c r="D65" s="69"/>
      <c r="E65" s="12">
        <f>SUM(E61:E64)</f>
        <v>4322708</v>
      </c>
    </row>
    <row r="66" spans="1:5" s="11" customFormat="1" ht="59.25" customHeight="1">
      <c r="A66" s="32"/>
      <c r="B66" s="28">
        <v>75616</v>
      </c>
      <c r="C66" s="42"/>
      <c r="D66" s="40" t="s">
        <v>121</v>
      </c>
      <c r="E66" s="17"/>
    </row>
    <row r="67" spans="1:5" ht="14.25" customHeight="1">
      <c r="A67" s="29"/>
      <c r="B67" s="29"/>
      <c r="C67" s="58" t="s">
        <v>155</v>
      </c>
      <c r="D67" s="41" t="s">
        <v>130</v>
      </c>
      <c r="E67" s="5">
        <v>610962</v>
      </c>
    </row>
    <row r="68" spans="1:5" ht="14.25" customHeight="1">
      <c r="A68" s="29"/>
      <c r="B68" s="29"/>
      <c r="C68" s="58" t="s">
        <v>156</v>
      </c>
      <c r="D68" s="41" t="s">
        <v>131</v>
      </c>
      <c r="E68" s="5">
        <v>76267</v>
      </c>
    </row>
    <row r="69" spans="1:5" ht="14.25" customHeight="1">
      <c r="A69" s="30"/>
      <c r="B69" s="30"/>
      <c r="C69" s="58" t="s">
        <v>157</v>
      </c>
      <c r="D69" s="41" t="s">
        <v>132</v>
      </c>
      <c r="E69" s="5">
        <v>124</v>
      </c>
    </row>
    <row r="70" spans="1:5" ht="14.25" customHeight="1">
      <c r="A70" s="52"/>
      <c r="B70" s="79"/>
      <c r="C70" s="58" t="s">
        <v>158</v>
      </c>
      <c r="D70" s="41" t="s">
        <v>133</v>
      </c>
      <c r="E70" s="5">
        <v>27945</v>
      </c>
    </row>
    <row r="71" spans="1:5" ht="14.25" customHeight="1">
      <c r="A71" s="29"/>
      <c r="B71" s="43"/>
      <c r="C71" s="58" t="s">
        <v>159</v>
      </c>
      <c r="D71" s="41" t="s">
        <v>134</v>
      </c>
      <c r="E71" s="5">
        <v>1300</v>
      </c>
    </row>
    <row r="72" spans="1:5" ht="14.25" customHeight="1">
      <c r="A72" s="29"/>
      <c r="B72" s="43"/>
      <c r="C72" s="58" t="s">
        <v>160</v>
      </c>
      <c r="D72" s="41" t="s">
        <v>135</v>
      </c>
      <c r="E72" s="5">
        <v>90000</v>
      </c>
    </row>
    <row r="73" spans="1:5" ht="17.25" customHeight="1">
      <c r="A73" s="29"/>
      <c r="B73" s="44"/>
      <c r="C73" s="36"/>
      <c r="D73" s="67"/>
      <c r="E73" s="12">
        <f>SUM(E67:E72)</f>
        <v>806598</v>
      </c>
    </row>
    <row r="74" spans="1:5" s="11" customFormat="1" ht="42.75" customHeight="1">
      <c r="A74" s="32"/>
      <c r="B74" s="42">
        <v>75618</v>
      </c>
      <c r="C74" s="78"/>
      <c r="D74" s="10" t="s">
        <v>109</v>
      </c>
      <c r="E74" s="17"/>
    </row>
    <row r="75" spans="1:5" s="99" customFormat="1" ht="17.25" customHeight="1">
      <c r="A75" s="100"/>
      <c r="B75" s="110"/>
      <c r="C75" s="98" t="s">
        <v>180</v>
      </c>
      <c r="D75" s="49" t="s">
        <v>181</v>
      </c>
      <c r="E75" s="50">
        <v>15000</v>
      </c>
    </row>
    <row r="76" spans="1:5" ht="25.5">
      <c r="A76" s="29"/>
      <c r="B76" s="43"/>
      <c r="C76" s="80" t="s">
        <v>161</v>
      </c>
      <c r="D76" s="4" t="s">
        <v>136</v>
      </c>
      <c r="E76" s="5">
        <v>114000</v>
      </c>
    </row>
    <row r="77" spans="1:5" ht="38.25">
      <c r="A77" s="29"/>
      <c r="B77" s="43"/>
      <c r="C77" s="80" t="s">
        <v>182</v>
      </c>
      <c r="D77" s="4" t="s">
        <v>224</v>
      </c>
      <c r="E77" s="109">
        <v>256</v>
      </c>
    </row>
    <row r="78" spans="1:5" ht="30" customHeight="1">
      <c r="A78" s="29"/>
      <c r="B78" s="43"/>
      <c r="C78" s="80" t="s">
        <v>162</v>
      </c>
      <c r="D78" s="4" t="s">
        <v>163</v>
      </c>
      <c r="E78" s="5">
        <v>1248300</v>
      </c>
    </row>
    <row r="79" spans="1:5" ht="17.25" customHeight="1">
      <c r="A79" s="29"/>
      <c r="B79" s="44"/>
      <c r="C79" s="36"/>
      <c r="D79" s="69"/>
      <c r="E79" s="12">
        <f>SUM(E75:E78)</f>
        <v>1377556</v>
      </c>
    </row>
    <row r="80" spans="1:5" s="11" customFormat="1" ht="30.75" customHeight="1">
      <c r="A80" s="32"/>
      <c r="B80" s="42" t="s">
        <v>123</v>
      </c>
      <c r="C80" s="42"/>
      <c r="D80" s="10" t="s">
        <v>110</v>
      </c>
      <c r="E80" s="17"/>
    </row>
    <row r="81" spans="1:5" ht="14.25" customHeight="1">
      <c r="A81" s="29"/>
      <c r="B81" s="43"/>
      <c r="C81" s="58" t="s">
        <v>164</v>
      </c>
      <c r="D81" s="4" t="s">
        <v>137</v>
      </c>
      <c r="E81" s="5">
        <v>3547458</v>
      </c>
    </row>
    <row r="82" spans="1:5" ht="16.5" customHeight="1">
      <c r="A82" s="29"/>
      <c r="B82" s="43"/>
      <c r="C82" s="58" t="s">
        <v>165</v>
      </c>
      <c r="D82" s="4" t="s">
        <v>138</v>
      </c>
      <c r="E82" s="5">
        <v>383500</v>
      </c>
    </row>
    <row r="83" spans="1:5" ht="17.25" customHeight="1">
      <c r="A83" s="30"/>
      <c r="B83" s="44"/>
      <c r="C83" s="66"/>
      <c r="D83" s="69"/>
      <c r="E83" s="12">
        <f>SUM(E81:E82)</f>
        <v>3930958</v>
      </c>
    </row>
    <row r="84" spans="1:5" ht="19.5" customHeight="1">
      <c r="A84" s="31"/>
      <c r="B84" s="27"/>
      <c r="C84" s="27"/>
      <c r="D84" s="14"/>
      <c r="E84" s="15">
        <f>E83+E79+E73+E65+E59</f>
        <v>10452820</v>
      </c>
    </row>
    <row r="85" spans="1:5" s="9" customFormat="1" ht="15.75">
      <c r="A85" s="24">
        <v>758</v>
      </c>
      <c r="B85" s="25"/>
      <c r="C85" s="25"/>
      <c r="D85" s="8" t="s">
        <v>111</v>
      </c>
      <c r="E85" s="16"/>
    </row>
    <row r="86" spans="1:5" s="11" customFormat="1" ht="29.25" customHeight="1">
      <c r="A86" s="32"/>
      <c r="B86" s="28">
        <v>75801</v>
      </c>
      <c r="C86" s="28"/>
      <c r="D86" s="10" t="s">
        <v>112</v>
      </c>
      <c r="E86" s="17"/>
    </row>
    <row r="87" spans="1:5" ht="17.25" customHeight="1">
      <c r="A87" s="29"/>
      <c r="B87" s="29"/>
      <c r="C87" s="58" t="s">
        <v>166</v>
      </c>
      <c r="D87" s="4" t="s">
        <v>139</v>
      </c>
      <c r="E87" s="5">
        <v>3713666</v>
      </c>
    </row>
    <row r="88" spans="1:5" ht="15.75" customHeight="1">
      <c r="A88" s="30"/>
      <c r="B88" s="30"/>
      <c r="C88" s="36"/>
      <c r="D88" s="69"/>
      <c r="E88" s="12">
        <f>SUM(E87)</f>
        <v>3713666</v>
      </c>
    </row>
    <row r="89" spans="1:5" ht="18" customHeight="1">
      <c r="A89" s="31"/>
      <c r="B89" s="27"/>
      <c r="C89" s="27"/>
      <c r="D89" s="14"/>
      <c r="E89" s="15">
        <f>E88</f>
        <v>3713666</v>
      </c>
    </row>
    <row r="90" spans="1:5" s="9" customFormat="1" ht="21" customHeight="1">
      <c r="A90" s="24">
        <v>801</v>
      </c>
      <c r="B90" s="25"/>
      <c r="C90" s="25"/>
      <c r="D90" s="8" t="s">
        <v>113</v>
      </c>
      <c r="E90" s="16"/>
    </row>
    <row r="91" spans="1:5" s="11" customFormat="1" ht="17.25" customHeight="1">
      <c r="A91" s="32"/>
      <c r="B91" s="42" t="s">
        <v>141</v>
      </c>
      <c r="C91" s="42"/>
      <c r="D91" s="48" t="s">
        <v>142</v>
      </c>
      <c r="E91" s="56"/>
    </row>
    <row r="92" spans="1:5" s="11" customFormat="1" ht="12.75">
      <c r="A92" s="32"/>
      <c r="B92" s="72"/>
      <c r="C92" s="65" t="s">
        <v>167</v>
      </c>
      <c r="D92" s="73" t="s">
        <v>168</v>
      </c>
      <c r="E92" s="63"/>
    </row>
    <row r="93" spans="1:5" ht="15.75" customHeight="1">
      <c r="A93" s="29"/>
      <c r="B93" s="59"/>
      <c r="C93" s="30"/>
      <c r="D93" s="74" t="s">
        <v>169</v>
      </c>
      <c r="E93" s="51">
        <v>200</v>
      </c>
    </row>
    <row r="94" spans="1:5" ht="69.75" customHeight="1">
      <c r="A94" s="29"/>
      <c r="B94" s="43"/>
      <c r="C94" s="30" t="s">
        <v>149</v>
      </c>
      <c r="D94" s="61" t="s">
        <v>150</v>
      </c>
      <c r="E94" s="51">
        <v>2500</v>
      </c>
    </row>
    <row r="95" spans="1:5" ht="15.75" customHeight="1">
      <c r="A95" s="29"/>
      <c r="B95" s="44"/>
      <c r="C95" s="66"/>
      <c r="D95" s="69"/>
      <c r="E95" s="12">
        <f>SUM(E93:E94)</f>
        <v>2700</v>
      </c>
    </row>
    <row r="96" spans="1:5" s="11" customFormat="1" ht="15.75" customHeight="1">
      <c r="A96" s="32"/>
      <c r="B96" s="42" t="s">
        <v>187</v>
      </c>
      <c r="C96" s="53"/>
      <c r="D96" s="10" t="s">
        <v>188</v>
      </c>
      <c r="E96" s="17"/>
    </row>
    <row r="97" spans="1:5" s="11" customFormat="1" ht="15.75" customHeight="1">
      <c r="A97" s="32"/>
      <c r="B97" s="72"/>
      <c r="C97" s="90" t="s">
        <v>167</v>
      </c>
      <c r="D97" s="49" t="s">
        <v>168</v>
      </c>
      <c r="E97" s="50">
        <v>60000</v>
      </c>
    </row>
    <row r="98" spans="1:5" ht="16.5" customHeight="1">
      <c r="A98" s="29"/>
      <c r="B98" s="44"/>
      <c r="C98" s="36"/>
      <c r="D98" s="69"/>
      <c r="E98" s="12">
        <f>SUM(E97:E97)</f>
        <v>60000</v>
      </c>
    </row>
    <row r="99" spans="1:5" s="11" customFormat="1" ht="16.5" customHeight="1">
      <c r="A99" s="32"/>
      <c r="B99" s="28" t="s">
        <v>143</v>
      </c>
      <c r="C99" s="42"/>
      <c r="D99" s="10" t="s">
        <v>144</v>
      </c>
      <c r="E99" s="17"/>
    </row>
    <row r="100" spans="1:5" s="11" customFormat="1" ht="12.75">
      <c r="A100" s="32"/>
      <c r="B100" s="32"/>
      <c r="C100" s="65" t="s">
        <v>167</v>
      </c>
      <c r="D100" s="73" t="s">
        <v>168</v>
      </c>
      <c r="E100" s="63"/>
    </row>
    <row r="101" spans="1:5" ht="17.25" customHeight="1">
      <c r="A101" s="29"/>
      <c r="B101" s="29"/>
      <c r="C101" s="30"/>
      <c r="D101" s="74" t="s">
        <v>169</v>
      </c>
      <c r="E101" s="51">
        <v>150</v>
      </c>
    </row>
    <row r="102" spans="1:5" ht="68.25" customHeight="1">
      <c r="A102" s="29"/>
      <c r="B102" s="29"/>
      <c r="C102" s="58" t="s">
        <v>149</v>
      </c>
      <c r="D102" s="61" t="s">
        <v>150</v>
      </c>
      <c r="E102" s="5">
        <v>1500</v>
      </c>
    </row>
    <row r="103" spans="1:5" ht="16.5" customHeight="1">
      <c r="A103" s="30"/>
      <c r="B103" s="30"/>
      <c r="C103" s="66"/>
      <c r="D103" s="69"/>
      <c r="E103" s="12">
        <f>SUM(E101:E102)</f>
        <v>1650</v>
      </c>
    </row>
    <row r="104" spans="1:5" s="11" customFormat="1" ht="17.25" customHeight="1">
      <c r="A104" s="28"/>
      <c r="B104" s="28" t="s">
        <v>183</v>
      </c>
      <c r="C104" s="53"/>
      <c r="D104" s="10" t="s">
        <v>185</v>
      </c>
      <c r="E104" s="17"/>
    </row>
    <row r="105" spans="1:5" s="11" customFormat="1" ht="12.75">
      <c r="A105" s="32"/>
      <c r="B105" s="32"/>
      <c r="C105" s="65" t="s">
        <v>145</v>
      </c>
      <c r="D105" s="73" t="s">
        <v>146</v>
      </c>
      <c r="E105" s="63"/>
    </row>
    <row r="106" spans="1:5" ht="16.5" customHeight="1">
      <c r="A106" s="29"/>
      <c r="B106" s="29"/>
      <c r="C106" s="29"/>
      <c r="D106" s="71" t="s">
        <v>170</v>
      </c>
      <c r="E106" s="64">
        <v>298800</v>
      </c>
    </row>
    <row r="107" spans="1:5" ht="16.5" customHeight="1">
      <c r="A107" s="30"/>
      <c r="B107" s="30"/>
      <c r="C107" s="36"/>
      <c r="D107" s="69"/>
      <c r="E107" s="12">
        <f>SUM(E106:E106)</f>
        <v>298800</v>
      </c>
    </row>
    <row r="108" spans="1:5" ht="15.75">
      <c r="A108" s="13"/>
      <c r="B108" s="13"/>
      <c r="C108" s="27"/>
      <c r="D108" s="14"/>
      <c r="E108" s="15">
        <f>E107+E103+E98+E95</f>
        <v>363150</v>
      </c>
    </row>
    <row r="109" spans="1:5" s="9" customFormat="1" ht="21.75" customHeight="1">
      <c r="A109" s="24" t="s">
        <v>189</v>
      </c>
      <c r="B109" s="46"/>
      <c r="C109" s="46"/>
      <c r="D109" s="8" t="s">
        <v>191</v>
      </c>
      <c r="E109" s="16"/>
    </row>
    <row r="110" spans="1:5" s="11" customFormat="1" ht="17.25" customHeight="1">
      <c r="A110" s="32"/>
      <c r="B110" s="42" t="s">
        <v>190</v>
      </c>
      <c r="C110" s="53"/>
      <c r="D110" s="97" t="s">
        <v>102</v>
      </c>
      <c r="E110" s="17"/>
    </row>
    <row r="111" spans="1:5" s="11" customFormat="1" ht="54" customHeight="1">
      <c r="A111" s="32"/>
      <c r="B111" s="72"/>
      <c r="C111" s="90" t="s">
        <v>152</v>
      </c>
      <c r="D111" s="4" t="s">
        <v>219</v>
      </c>
      <c r="E111" s="50">
        <v>50</v>
      </c>
    </row>
    <row r="112" spans="1:5" ht="15" customHeight="1">
      <c r="A112" s="30"/>
      <c r="B112" s="44"/>
      <c r="C112" s="36"/>
      <c r="D112" s="69"/>
      <c r="E112" s="12">
        <f>SUM(E111:E111)</f>
        <v>50</v>
      </c>
    </row>
    <row r="113" spans="1:5" ht="15.75">
      <c r="A113" s="13"/>
      <c r="B113" s="13"/>
      <c r="C113" s="13"/>
      <c r="D113" s="14"/>
      <c r="E113" s="15">
        <f>E112</f>
        <v>50</v>
      </c>
    </row>
    <row r="114" spans="1:5" s="9" customFormat="1" ht="15.75">
      <c r="A114" s="24">
        <v>852</v>
      </c>
      <c r="B114" s="46"/>
      <c r="C114" s="96"/>
      <c r="D114" s="8" t="s">
        <v>114</v>
      </c>
      <c r="E114" s="16"/>
    </row>
    <row r="115" spans="1:5" s="11" customFormat="1" ht="45" customHeight="1">
      <c r="A115" s="32"/>
      <c r="B115" s="42">
        <v>85212</v>
      </c>
      <c r="C115" s="78"/>
      <c r="D115" s="10" t="s">
        <v>221</v>
      </c>
      <c r="E115" s="17"/>
    </row>
    <row r="116" spans="1:5" ht="51">
      <c r="A116" s="29"/>
      <c r="B116" s="43"/>
      <c r="C116" s="79" t="s">
        <v>152</v>
      </c>
      <c r="D116" s="4" t="s">
        <v>219</v>
      </c>
      <c r="E116" s="5">
        <v>799000</v>
      </c>
    </row>
    <row r="117" spans="1:5" ht="12.75">
      <c r="A117" s="29"/>
      <c r="B117" s="43"/>
      <c r="C117" s="81"/>
      <c r="D117" s="67"/>
      <c r="E117" s="12">
        <f>SUM(E116:E116)</f>
        <v>799000</v>
      </c>
    </row>
    <row r="118" spans="1:5" s="11" customFormat="1" ht="69" customHeight="1">
      <c r="A118" s="32"/>
      <c r="B118" s="42">
        <v>85213</v>
      </c>
      <c r="C118" s="78"/>
      <c r="D118" s="10" t="s">
        <v>222</v>
      </c>
      <c r="E118" s="17"/>
    </row>
    <row r="119" spans="1:5" ht="53.25" customHeight="1">
      <c r="A119" s="29"/>
      <c r="B119" s="43"/>
      <c r="C119" s="80" t="s">
        <v>152</v>
      </c>
      <c r="D119" s="4" t="s">
        <v>219</v>
      </c>
      <c r="E119" s="5">
        <v>900</v>
      </c>
    </row>
    <row r="120" spans="1:5" ht="38.25">
      <c r="A120" s="29"/>
      <c r="B120" s="43"/>
      <c r="C120" s="80" t="s">
        <v>171</v>
      </c>
      <c r="D120" s="4" t="s">
        <v>223</v>
      </c>
      <c r="E120" s="5">
        <v>2100</v>
      </c>
    </row>
    <row r="121" spans="1:5" ht="12.75">
      <c r="A121" s="29"/>
      <c r="B121" s="44"/>
      <c r="C121" s="81"/>
      <c r="D121" s="69"/>
      <c r="E121" s="12">
        <f>SUM(E119:E120)</f>
        <v>3000</v>
      </c>
    </row>
    <row r="122" spans="1:5" s="11" customFormat="1" ht="25.5">
      <c r="A122" s="32"/>
      <c r="B122" s="45">
        <v>85214</v>
      </c>
      <c r="C122" s="42"/>
      <c r="D122" s="10" t="s">
        <v>115</v>
      </c>
      <c r="E122" s="17"/>
    </row>
    <row r="123" spans="1:5" ht="38.25">
      <c r="A123" s="29"/>
      <c r="B123" s="43"/>
      <c r="C123" s="80" t="s">
        <v>171</v>
      </c>
      <c r="D123" s="4" t="s">
        <v>223</v>
      </c>
      <c r="E123" s="5">
        <v>9100</v>
      </c>
    </row>
    <row r="124" spans="1:5" ht="38.25">
      <c r="A124" s="29"/>
      <c r="B124" s="43"/>
      <c r="C124" s="80" t="s">
        <v>201</v>
      </c>
      <c r="D124" s="4" t="s">
        <v>223</v>
      </c>
      <c r="E124" s="5">
        <v>3400</v>
      </c>
    </row>
    <row r="125" spans="1:5" ht="12" customHeight="1">
      <c r="A125" s="29"/>
      <c r="B125" s="44"/>
      <c r="C125" s="68"/>
      <c r="D125" s="69"/>
      <c r="E125" s="12">
        <f>SUM(E123:E124)</f>
        <v>12500</v>
      </c>
    </row>
    <row r="126" spans="1:5" s="11" customFormat="1" ht="16.5" customHeight="1">
      <c r="A126" s="32"/>
      <c r="B126" s="45" t="s">
        <v>202</v>
      </c>
      <c r="C126" s="42"/>
      <c r="D126" s="10" t="s">
        <v>203</v>
      </c>
      <c r="E126" s="17"/>
    </row>
    <row r="127" spans="1:5" ht="36.75" customHeight="1">
      <c r="A127" s="29"/>
      <c r="B127" s="43"/>
      <c r="C127" s="80" t="s">
        <v>171</v>
      </c>
      <c r="D127" s="4" t="s">
        <v>223</v>
      </c>
      <c r="E127" s="5">
        <v>17300</v>
      </c>
    </row>
    <row r="128" spans="1:5" ht="12" customHeight="1">
      <c r="A128" s="29"/>
      <c r="B128" s="44"/>
      <c r="C128" s="68"/>
      <c r="D128" s="69"/>
      <c r="E128" s="12">
        <f>SUM(E127:E127)</f>
        <v>17300</v>
      </c>
    </row>
    <row r="129" spans="1:5" s="11" customFormat="1" ht="16.5" customHeight="1">
      <c r="A129" s="32"/>
      <c r="B129" s="45">
        <v>85219</v>
      </c>
      <c r="C129" s="42"/>
      <c r="D129" s="10" t="s">
        <v>116</v>
      </c>
      <c r="E129" s="17"/>
    </row>
    <row r="130" spans="1:5" ht="38.25">
      <c r="A130" s="29"/>
      <c r="B130" s="43"/>
      <c r="C130" s="58" t="s">
        <v>171</v>
      </c>
      <c r="D130" s="4" t="s">
        <v>223</v>
      </c>
      <c r="E130" s="5">
        <v>65800</v>
      </c>
    </row>
    <row r="131" spans="1:5" ht="12.75">
      <c r="A131" s="29"/>
      <c r="B131" s="43"/>
      <c r="C131" s="68"/>
      <c r="D131" s="69"/>
      <c r="E131" s="12">
        <f>SUM(E130)</f>
        <v>65800</v>
      </c>
    </row>
    <row r="132" spans="1:5" ht="15.75">
      <c r="A132" s="115"/>
      <c r="B132" s="13"/>
      <c r="C132" s="13"/>
      <c r="D132" s="14"/>
      <c r="E132" s="15">
        <f>E131+E128+E125+E121+E117</f>
        <v>897600</v>
      </c>
    </row>
    <row r="133" spans="1:5" s="9" customFormat="1" ht="35.25" customHeight="1">
      <c r="A133" s="24">
        <v>900</v>
      </c>
      <c r="B133" s="46"/>
      <c r="C133" s="96"/>
      <c r="D133" s="8" t="s">
        <v>120</v>
      </c>
      <c r="E133" s="16"/>
    </row>
    <row r="134" spans="1:5" s="11" customFormat="1" ht="17.25" customHeight="1">
      <c r="A134" s="33"/>
      <c r="B134" s="28">
        <v>90001</v>
      </c>
      <c r="C134" s="42"/>
      <c r="D134" s="48" t="s">
        <v>117</v>
      </c>
      <c r="E134" s="56"/>
    </row>
    <row r="135" spans="1:5" s="11" customFormat="1" ht="12.75">
      <c r="A135" s="33"/>
      <c r="B135" s="32"/>
      <c r="C135" s="116" t="s">
        <v>145</v>
      </c>
      <c r="D135" s="61" t="s">
        <v>146</v>
      </c>
      <c r="E135" s="63"/>
    </row>
    <row r="136" spans="1:5" ht="21.75" customHeight="1">
      <c r="A136" s="34"/>
      <c r="B136" s="29"/>
      <c r="C136" s="117"/>
      <c r="D136" s="55" t="s">
        <v>199</v>
      </c>
      <c r="E136" s="51"/>
    </row>
    <row r="137" spans="1:5" ht="27" customHeight="1">
      <c r="A137" s="34"/>
      <c r="B137" s="29"/>
      <c r="C137" s="118"/>
      <c r="D137" s="114" t="s">
        <v>200</v>
      </c>
      <c r="E137" s="5">
        <v>254000</v>
      </c>
    </row>
    <row r="138" spans="1:5" ht="12.75">
      <c r="A138" s="34"/>
      <c r="B138" s="30"/>
      <c r="C138" s="81"/>
      <c r="D138" s="77"/>
      <c r="E138" s="57">
        <f>SUM(E137)</f>
        <v>254000</v>
      </c>
    </row>
    <row r="139" spans="1:5" s="11" customFormat="1" ht="12.75">
      <c r="A139" s="32"/>
      <c r="B139" s="45">
        <v>90003</v>
      </c>
      <c r="C139" s="53"/>
      <c r="D139" s="10" t="s">
        <v>118</v>
      </c>
      <c r="E139" s="17"/>
    </row>
    <row r="140" spans="1:5" s="11" customFormat="1" ht="12.75">
      <c r="A140" s="32"/>
      <c r="B140" s="45"/>
      <c r="C140" s="75" t="s">
        <v>145</v>
      </c>
      <c r="D140" s="61" t="s">
        <v>146</v>
      </c>
      <c r="E140" s="63"/>
    </row>
    <row r="141" spans="1:5" ht="18" customHeight="1">
      <c r="A141" s="29"/>
      <c r="B141" s="43"/>
      <c r="C141" s="35"/>
      <c r="D141" s="55" t="s">
        <v>193</v>
      </c>
      <c r="E141" s="51">
        <v>40000</v>
      </c>
    </row>
    <row r="142" spans="1:5" ht="12.75">
      <c r="A142" s="30"/>
      <c r="B142" s="44"/>
      <c r="C142" s="76"/>
      <c r="D142" s="77"/>
      <c r="E142" s="57">
        <f>SUM(E141)</f>
        <v>40000</v>
      </c>
    </row>
    <row r="143" spans="1:5" ht="15.75">
      <c r="A143" s="70"/>
      <c r="B143" s="36"/>
      <c r="C143" s="36"/>
      <c r="D143" s="14"/>
      <c r="E143" s="37">
        <f>E142+E138</f>
        <v>294000</v>
      </c>
    </row>
    <row r="144" spans="1:5" s="9" customFormat="1" ht="47.25">
      <c r="A144" s="24" t="s">
        <v>204</v>
      </c>
      <c r="B144" s="25"/>
      <c r="C144" s="25"/>
      <c r="D144" s="8" t="s">
        <v>207</v>
      </c>
      <c r="E144" s="16"/>
    </row>
    <row r="145" spans="1:5" s="11" customFormat="1" ht="12.75">
      <c r="A145" s="33"/>
      <c r="B145" s="28" t="s">
        <v>205</v>
      </c>
      <c r="C145" s="28"/>
      <c r="D145" s="49" t="s">
        <v>206</v>
      </c>
      <c r="E145" s="56"/>
    </row>
    <row r="146" spans="1:5" ht="38.25">
      <c r="A146" s="29"/>
      <c r="B146" s="43"/>
      <c r="C146" s="58" t="s">
        <v>171</v>
      </c>
      <c r="D146" s="4" t="s">
        <v>223</v>
      </c>
      <c r="E146" s="5">
        <v>4000</v>
      </c>
    </row>
    <row r="147" spans="1:5" ht="12.75">
      <c r="A147" s="35"/>
      <c r="B147" s="30"/>
      <c r="C147" s="70"/>
      <c r="D147" s="77"/>
      <c r="E147" s="57">
        <f>SUM(E146)</f>
        <v>4000</v>
      </c>
    </row>
    <row r="148" spans="1:5" ht="15.75">
      <c r="A148" s="36"/>
      <c r="B148" s="36"/>
      <c r="C148" s="36"/>
      <c r="D148" s="14"/>
      <c r="E148" s="15">
        <f>E147</f>
        <v>4000</v>
      </c>
    </row>
    <row r="149" spans="1:5" s="9" customFormat="1" ht="28.5" customHeight="1" thickBot="1">
      <c r="A149" s="716" t="s">
        <v>119</v>
      </c>
      <c r="B149" s="716"/>
      <c r="C149" s="716"/>
      <c r="D149" s="716"/>
      <c r="E149" s="89">
        <f>E143+E132+E108+E89+E84++E55+E50+E31+E20+E113+E38+E148</f>
        <v>18379974.5</v>
      </c>
    </row>
    <row r="150" ht="12.75">
      <c r="E150" s="18"/>
    </row>
  </sheetData>
  <mergeCells count="5">
    <mergeCell ref="A149:D149"/>
    <mergeCell ref="A1:E1"/>
    <mergeCell ref="A2:E2"/>
    <mergeCell ref="E13:E14"/>
    <mergeCell ref="D3:E3"/>
  </mergeCells>
  <printOptions horizontalCentered="1"/>
  <pageMargins left="0.4330708661417323" right="0.5118110236220472" top="0.7086614173228347" bottom="0.5905511811023623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C25"/>
  <sheetViews>
    <sheetView workbookViewId="0" topLeftCell="A12">
      <selection activeCell="A1" sqref="A1:D32"/>
    </sheetView>
  </sheetViews>
  <sheetFormatPr defaultColWidth="9.140625" defaultRowHeight="12.75"/>
  <cols>
    <col min="1" max="1" width="9.140625" style="1" customWidth="1"/>
    <col min="2" max="2" width="53.28125" style="2" customWidth="1"/>
    <col min="3" max="3" width="19.140625" style="6" customWidth="1"/>
    <col min="4" max="16384" width="9.140625" style="3" customWidth="1"/>
  </cols>
  <sheetData>
    <row r="6" spans="1:3" s="7" customFormat="1" ht="23.25" customHeight="1">
      <c r="A6" s="26"/>
      <c r="B6" s="26" t="s">
        <v>125</v>
      </c>
      <c r="C6" s="26"/>
    </row>
    <row r="7" spans="1:3" s="7" customFormat="1" ht="23.25" customHeight="1">
      <c r="A7" s="26"/>
      <c r="B7" s="26"/>
      <c r="C7" s="26"/>
    </row>
    <row r="8" spans="1:3" s="7" customFormat="1" ht="23.25" customHeight="1">
      <c r="A8" s="26"/>
      <c r="B8" s="26"/>
      <c r="C8" s="26"/>
    </row>
    <row r="9" spans="1:3" s="7" customFormat="1" ht="23.25" customHeight="1">
      <c r="A9" s="26"/>
      <c r="B9" s="26"/>
      <c r="C9" s="26"/>
    </row>
    <row r="11" spans="1:3" s="23" customFormat="1" ht="27.75" customHeight="1">
      <c r="A11" s="20" t="s">
        <v>92</v>
      </c>
      <c r="B11" s="21" t="s">
        <v>94</v>
      </c>
      <c r="C11" s="22" t="s">
        <v>95</v>
      </c>
    </row>
    <row r="12" spans="1:3" s="9" customFormat="1" ht="30">
      <c r="A12" s="46">
        <v>400</v>
      </c>
      <c r="B12" s="47" t="s">
        <v>96</v>
      </c>
      <c r="C12" s="16">
        <f>dochody!E14</f>
        <v>1535600</v>
      </c>
    </row>
    <row r="13" spans="1:3" s="9" customFormat="1" ht="15.75">
      <c r="A13" s="46">
        <v>700</v>
      </c>
      <c r="B13" s="47" t="s">
        <v>100</v>
      </c>
      <c r="C13" s="16">
        <f>dochody!E23</f>
        <v>816500</v>
      </c>
    </row>
    <row r="14" spans="1:3" s="9" customFormat="1" ht="15.75">
      <c r="A14" s="46" t="s">
        <v>197</v>
      </c>
      <c r="B14" s="47" t="s">
        <v>218</v>
      </c>
      <c r="C14" s="16">
        <f>dochody!E29</f>
        <v>18200</v>
      </c>
    </row>
    <row r="15" spans="1:3" s="9" customFormat="1" ht="15.75">
      <c r="A15" s="46">
        <v>750</v>
      </c>
      <c r="B15" s="47" t="s">
        <v>140</v>
      </c>
      <c r="C15" s="16">
        <f>dochody!E41</f>
        <v>281388.5</v>
      </c>
    </row>
    <row r="16" spans="1:3" s="9" customFormat="1" ht="30">
      <c r="A16" s="46">
        <v>751</v>
      </c>
      <c r="B16" s="47" t="s">
        <v>105</v>
      </c>
      <c r="C16" s="16">
        <f>dochody!E46</f>
        <v>3000</v>
      </c>
    </row>
    <row r="17" spans="1:3" s="9" customFormat="1" ht="45">
      <c r="A17" s="46">
        <v>756</v>
      </c>
      <c r="B17" s="47" t="s">
        <v>122</v>
      </c>
      <c r="C17" s="16">
        <f>dochody!E75</f>
        <v>10452820</v>
      </c>
    </row>
    <row r="18" spans="1:3" s="9" customFormat="1" ht="15.75">
      <c r="A18" s="46">
        <v>758</v>
      </c>
      <c r="B18" s="47" t="s">
        <v>111</v>
      </c>
      <c r="C18" s="16">
        <f>dochody!E80</f>
        <v>3713666</v>
      </c>
    </row>
    <row r="19" spans="1:3" s="9" customFormat="1" ht="15.75">
      <c r="A19" s="46">
        <v>801</v>
      </c>
      <c r="B19" s="47" t="s">
        <v>113</v>
      </c>
      <c r="C19" s="16">
        <f>dochody!E96</f>
        <v>363150</v>
      </c>
    </row>
    <row r="20" spans="1:3" s="9" customFormat="1" ht="15.75">
      <c r="A20" s="46" t="s">
        <v>189</v>
      </c>
      <c r="B20" s="47" t="s">
        <v>191</v>
      </c>
      <c r="C20" s="16">
        <f>dochody!E101</f>
        <v>50</v>
      </c>
    </row>
    <row r="21" spans="1:3" s="9" customFormat="1" ht="15.75">
      <c r="A21" s="46">
        <v>852</v>
      </c>
      <c r="B21" s="47" t="s">
        <v>114</v>
      </c>
      <c r="C21" s="16">
        <f>dochody!E120</f>
        <v>897600</v>
      </c>
    </row>
    <row r="22" spans="1:3" s="9" customFormat="1" ht="15.75">
      <c r="A22" s="46">
        <v>900</v>
      </c>
      <c r="B22" s="47" t="s">
        <v>120</v>
      </c>
      <c r="C22" s="16">
        <f>dochody!E128</f>
        <v>294000</v>
      </c>
    </row>
    <row r="23" spans="1:3" s="9" customFormat="1" ht="30">
      <c r="A23" s="111" t="s">
        <v>204</v>
      </c>
      <c r="B23" s="47" t="s">
        <v>207</v>
      </c>
      <c r="C23" s="112">
        <f>dochody!E133</f>
        <v>4000</v>
      </c>
    </row>
    <row r="24" spans="1:3" s="9" customFormat="1" ht="28.5" customHeight="1" thickBot="1">
      <c r="A24" s="716" t="s">
        <v>119</v>
      </c>
      <c r="B24" s="716"/>
      <c r="C24" s="88">
        <f>SUM(C12:C23)</f>
        <v>18379974.5</v>
      </c>
    </row>
    <row r="25" ht="12.75">
      <c r="C25" s="18"/>
    </row>
  </sheetData>
  <mergeCells count="1">
    <mergeCell ref="A24:B24"/>
  </mergeCells>
  <printOptions horizontalCentered="1"/>
  <pageMargins left="0.7480314960629921" right="0.35433070866141736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9"/>
  <sheetViews>
    <sheetView workbookViewId="0" topLeftCell="A22">
      <selection activeCell="A41" sqref="A41:E41"/>
    </sheetView>
  </sheetViews>
  <sheetFormatPr defaultColWidth="9.140625" defaultRowHeight="12.75"/>
  <cols>
    <col min="1" max="1" width="7.140625" style="119" customWidth="1"/>
    <col min="2" max="2" width="10.28125" style="120" customWidth="1"/>
    <col min="3" max="3" width="11.7109375" style="120" customWidth="1"/>
    <col min="4" max="4" width="46.28125" style="3" customWidth="1"/>
    <col min="5" max="5" width="19.140625" style="3" customWidth="1"/>
    <col min="6" max="6" width="9.140625" style="121" customWidth="1"/>
    <col min="7" max="7" width="10.140625" style="121" bestFit="1" customWidth="1"/>
    <col min="8" max="16384" width="9.140625" style="121" customWidth="1"/>
  </cols>
  <sheetData>
    <row r="1" ht="12.75">
      <c r="E1" s="3" t="s">
        <v>240</v>
      </c>
    </row>
    <row r="2" spans="1:5" s="122" customFormat="1" ht="24.75" customHeight="1">
      <c r="A2" s="723" t="s">
        <v>241</v>
      </c>
      <c r="B2" s="723"/>
      <c r="C2" s="723"/>
      <c r="D2" s="723"/>
      <c r="E2" s="723"/>
    </row>
    <row r="3" spans="1:5" s="125" customFormat="1" ht="27.75" customHeight="1">
      <c r="A3" s="123" t="s">
        <v>92</v>
      </c>
      <c r="B3" s="124" t="s">
        <v>93</v>
      </c>
      <c r="C3" s="124" t="s">
        <v>179</v>
      </c>
      <c r="D3" s="124" t="s">
        <v>94</v>
      </c>
      <c r="E3" s="124" t="s">
        <v>95</v>
      </c>
    </row>
    <row r="4" spans="1:5" s="131" customFormat="1" ht="18.75" customHeight="1">
      <c r="A4" s="126" t="s">
        <v>242</v>
      </c>
      <c r="B4" s="127"/>
      <c r="C4" s="128"/>
      <c r="D4" s="129" t="s">
        <v>243</v>
      </c>
      <c r="E4" s="130"/>
    </row>
    <row r="5" spans="1:5" s="135" customFormat="1" ht="17.25" customHeight="1">
      <c r="A5" s="132"/>
      <c r="B5" s="28" t="s">
        <v>244</v>
      </c>
      <c r="C5" s="53"/>
      <c r="D5" s="133" t="s">
        <v>245</v>
      </c>
      <c r="E5" s="134"/>
    </row>
    <row r="6" spans="1:5" s="139" customFormat="1" ht="54.75" customHeight="1">
      <c r="A6" s="136"/>
      <c r="B6" s="137"/>
      <c r="C6" s="90" t="s">
        <v>246</v>
      </c>
      <c r="D6" s="138" t="s">
        <v>247</v>
      </c>
      <c r="E6" s="50">
        <v>20000</v>
      </c>
    </row>
    <row r="7" spans="1:5" s="135" customFormat="1" ht="14.25" customHeight="1">
      <c r="A7" s="132"/>
      <c r="B7" s="140"/>
      <c r="C7" s="141"/>
      <c r="D7" s="142"/>
      <c r="E7" s="12">
        <f>SUM(E6:E6)</f>
        <v>20000</v>
      </c>
    </row>
    <row r="8" spans="1:5" s="135" customFormat="1" ht="12.75">
      <c r="A8" s="132"/>
      <c r="B8" s="28" t="s">
        <v>248</v>
      </c>
      <c r="C8" s="53"/>
      <c r="D8" s="133" t="s">
        <v>249</v>
      </c>
      <c r="E8" s="17"/>
    </row>
    <row r="9" spans="1:5" s="139" customFormat="1" ht="21" customHeight="1">
      <c r="A9" s="136"/>
      <c r="B9" s="100"/>
      <c r="C9" s="90" t="s">
        <v>250</v>
      </c>
      <c r="D9" s="143" t="s">
        <v>251</v>
      </c>
      <c r="E9" s="50">
        <v>796602</v>
      </c>
    </row>
    <row r="10" spans="1:5" s="135" customFormat="1" ht="14.25" customHeight="1">
      <c r="A10" s="132"/>
      <c r="B10" s="140"/>
      <c r="C10" s="141"/>
      <c r="D10" s="142"/>
      <c r="E10" s="12">
        <f>SUM(E9)</f>
        <v>796602</v>
      </c>
    </row>
    <row r="11" spans="1:5" s="135" customFormat="1" ht="12.75">
      <c r="A11" s="132"/>
      <c r="B11" s="28" t="s">
        <v>252</v>
      </c>
      <c r="C11" s="53"/>
      <c r="D11" s="133" t="s">
        <v>253</v>
      </c>
      <c r="E11" s="17"/>
    </row>
    <row r="12" spans="1:5" ht="32.25" customHeight="1">
      <c r="A12" s="144"/>
      <c r="B12" s="145"/>
      <c r="C12" s="146">
        <v>2850</v>
      </c>
      <c r="D12" s="147" t="s">
        <v>254</v>
      </c>
      <c r="E12" s="148">
        <v>3000</v>
      </c>
    </row>
    <row r="13" spans="1:5" s="135" customFormat="1" ht="14.25" customHeight="1">
      <c r="A13" s="149"/>
      <c r="B13" s="150"/>
      <c r="C13" s="141"/>
      <c r="D13" s="142"/>
      <c r="E13" s="12">
        <f>SUM(E12)</f>
        <v>3000</v>
      </c>
    </row>
    <row r="14" spans="1:5" s="131" customFormat="1" ht="14.25" customHeight="1">
      <c r="A14" s="151"/>
      <c r="B14" s="152"/>
      <c r="C14" s="153"/>
      <c r="D14" s="154"/>
      <c r="E14" s="155">
        <f>E13+E10+E7</f>
        <v>819602</v>
      </c>
    </row>
    <row r="15" spans="1:5" s="160" customFormat="1" ht="37.5" customHeight="1">
      <c r="A15" s="156">
        <v>400</v>
      </c>
      <c r="B15" s="157"/>
      <c r="C15" s="157"/>
      <c r="D15" s="158" t="s">
        <v>255</v>
      </c>
      <c r="E15" s="159"/>
    </row>
    <row r="16" spans="1:5" s="135" customFormat="1" ht="18.75" customHeight="1">
      <c r="A16" s="161"/>
      <c r="B16" s="161">
        <v>40002</v>
      </c>
      <c r="C16" s="162"/>
      <c r="D16" s="133" t="s">
        <v>98</v>
      </c>
      <c r="E16" s="163"/>
    </row>
    <row r="17" spans="1:5" s="135" customFormat="1" ht="14.25" customHeight="1">
      <c r="A17" s="161"/>
      <c r="B17" s="161"/>
      <c r="C17" s="164">
        <v>3020</v>
      </c>
      <c r="D17" s="143" t="s">
        <v>256</v>
      </c>
      <c r="E17" s="165">
        <v>500</v>
      </c>
    </row>
    <row r="18" spans="1:5" ht="14.25" customHeight="1">
      <c r="A18" s="166"/>
      <c r="B18" s="166"/>
      <c r="C18" s="167">
        <v>4010</v>
      </c>
      <c r="D18" s="147" t="s">
        <v>257</v>
      </c>
      <c r="E18" s="168">
        <v>135000</v>
      </c>
    </row>
    <row r="19" spans="1:5" ht="14.25" customHeight="1">
      <c r="A19" s="166"/>
      <c r="B19" s="166"/>
      <c r="C19" s="167">
        <v>4040</v>
      </c>
      <c r="D19" s="147" t="s">
        <v>258</v>
      </c>
      <c r="E19" s="168">
        <v>11450</v>
      </c>
    </row>
    <row r="20" spans="1:5" ht="14.25" customHeight="1">
      <c r="A20" s="166"/>
      <c r="B20" s="166"/>
      <c r="C20" s="167">
        <v>4110</v>
      </c>
      <c r="D20" s="147" t="s">
        <v>259</v>
      </c>
      <c r="E20" s="168">
        <v>23200</v>
      </c>
    </row>
    <row r="21" spans="1:5" ht="14.25" customHeight="1">
      <c r="A21" s="166"/>
      <c r="B21" s="166"/>
      <c r="C21" s="167">
        <v>4120</v>
      </c>
      <c r="D21" s="147" t="s">
        <v>260</v>
      </c>
      <c r="E21" s="168">
        <v>3600</v>
      </c>
    </row>
    <row r="22" spans="1:5" ht="13.5" customHeight="1">
      <c r="A22" s="166"/>
      <c r="B22" s="166"/>
      <c r="C22" s="167">
        <v>4170</v>
      </c>
      <c r="D22" s="147" t="s">
        <v>261</v>
      </c>
      <c r="E22" s="168">
        <v>2000</v>
      </c>
    </row>
    <row r="23" spans="1:5" ht="13.5" customHeight="1">
      <c r="A23" s="166"/>
      <c r="B23" s="166"/>
      <c r="C23" s="167">
        <v>4210</v>
      </c>
      <c r="D23" s="147" t="s">
        <v>262</v>
      </c>
      <c r="E23" s="168">
        <v>28000</v>
      </c>
    </row>
    <row r="24" spans="1:5" ht="14.25" customHeight="1">
      <c r="A24" s="166"/>
      <c r="B24" s="169"/>
      <c r="C24" s="167">
        <v>4260</v>
      </c>
      <c r="D24" s="147" t="s">
        <v>263</v>
      </c>
      <c r="E24" s="168">
        <v>841500</v>
      </c>
    </row>
    <row r="25" spans="1:5" ht="14.25" customHeight="1">
      <c r="A25" s="166"/>
      <c r="B25" s="169"/>
      <c r="C25" s="167">
        <v>4270</v>
      </c>
      <c r="D25" s="147" t="s">
        <v>264</v>
      </c>
      <c r="E25" s="168">
        <v>45000</v>
      </c>
    </row>
    <row r="26" spans="1:5" ht="14.25" customHeight="1">
      <c r="A26" s="166"/>
      <c r="B26" s="169"/>
      <c r="C26" s="167">
        <v>4280</v>
      </c>
      <c r="D26" s="147" t="s">
        <v>265</v>
      </c>
      <c r="E26" s="168">
        <v>1000</v>
      </c>
    </row>
    <row r="27" spans="1:5" ht="14.25" customHeight="1">
      <c r="A27" s="166"/>
      <c r="B27" s="169"/>
      <c r="C27" s="167">
        <v>4300</v>
      </c>
      <c r="D27" s="147" t="s">
        <v>266</v>
      </c>
      <c r="E27" s="168">
        <v>12000</v>
      </c>
    </row>
    <row r="28" spans="1:5" ht="14.25" customHeight="1">
      <c r="A28" s="166"/>
      <c r="B28" s="169"/>
      <c r="C28" s="167">
        <v>4350</v>
      </c>
      <c r="D28" s="147" t="s">
        <v>267</v>
      </c>
      <c r="E28" s="168">
        <v>1000</v>
      </c>
    </row>
    <row r="29" spans="1:5" ht="29.25" customHeight="1">
      <c r="A29" s="166"/>
      <c r="B29" s="169"/>
      <c r="C29" s="167">
        <v>4360</v>
      </c>
      <c r="D29" s="147" t="s">
        <v>268</v>
      </c>
      <c r="E29" s="168">
        <v>1000</v>
      </c>
    </row>
    <row r="30" spans="1:5" ht="25.5">
      <c r="A30" s="166"/>
      <c r="B30" s="169"/>
      <c r="C30" s="167">
        <v>4370</v>
      </c>
      <c r="D30" s="147" t="s">
        <v>269</v>
      </c>
      <c r="E30" s="168">
        <v>1500</v>
      </c>
    </row>
    <row r="31" spans="1:5" ht="14.25" customHeight="1">
      <c r="A31" s="166"/>
      <c r="B31" s="169"/>
      <c r="C31" s="167">
        <v>4410</v>
      </c>
      <c r="D31" s="147" t="s">
        <v>270</v>
      </c>
      <c r="E31" s="168">
        <v>2000</v>
      </c>
    </row>
    <row r="32" spans="1:5" ht="14.25" customHeight="1">
      <c r="A32" s="166"/>
      <c r="B32" s="169"/>
      <c r="C32" s="167">
        <v>4430</v>
      </c>
      <c r="D32" s="147" t="s">
        <v>271</v>
      </c>
      <c r="E32" s="168">
        <v>3000</v>
      </c>
    </row>
    <row r="33" spans="1:5" ht="14.25" customHeight="1">
      <c r="A33" s="166"/>
      <c r="B33" s="169"/>
      <c r="C33" s="167">
        <v>4440</v>
      </c>
      <c r="D33" s="147" t="s">
        <v>272</v>
      </c>
      <c r="E33" s="168">
        <v>2700</v>
      </c>
    </row>
    <row r="34" spans="1:5" ht="14.25" customHeight="1">
      <c r="A34" s="166"/>
      <c r="B34" s="169"/>
      <c r="C34" s="167">
        <v>4530</v>
      </c>
      <c r="D34" s="147" t="s">
        <v>273</v>
      </c>
      <c r="E34" s="168">
        <v>1000</v>
      </c>
    </row>
    <row r="35" spans="1:5" ht="25.5">
      <c r="A35" s="166"/>
      <c r="B35" s="169"/>
      <c r="C35" s="167">
        <v>4590</v>
      </c>
      <c r="D35" s="147" t="s">
        <v>274</v>
      </c>
      <c r="E35" s="168">
        <v>500</v>
      </c>
    </row>
    <row r="36" spans="1:5" ht="17.25" customHeight="1">
      <c r="A36" s="166"/>
      <c r="B36" s="169"/>
      <c r="C36" s="167">
        <v>4610</v>
      </c>
      <c r="D36" s="147" t="s">
        <v>275</v>
      </c>
      <c r="E36" s="168">
        <v>500</v>
      </c>
    </row>
    <row r="37" spans="1:5" ht="27.75" customHeight="1">
      <c r="A37" s="166"/>
      <c r="B37" s="169"/>
      <c r="C37" s="167">
        <v>4700</v>
      </c>
      <c r="D37" s="147" t="s">
        <v>276</v>
      </c>
      <c r="E37" s="168">
        <v>1000</v>
      </c>
    </row>
    <row r="38" spans="1:5" ht="30" customHeight="1">
      <c r="A38" s="166"/>
      <c r="B38" s="169"/>
      <c r="C38" s="167">
        <v>4740</v>
      </c>
      <c r="D38" s="147" t="s">
        <v>277</v>
      </c>
      <c r="E38" s="168">
        <v>500</v>
      </c>
    </row>
    <row r="39" spans="1:5" ht="28.5" customHeight="1">
      <c r="A39" s="166"/>
      <c r="B39" s="169"/>
      <c r="C39" s="167">
        <v>4750</v>
      </c>
      <c r="D39" s="147" t="s">
        <v>278</v>
      </c>
      <c r="E39" s="168">
        <v>1000</v>
      </c>
    </row>
    <row r="40" spans="1:5" s="135" customFormat="1" ht="12.75">
      <c r="A40" s="170"/>
      <c r="B40" s="171"/>
      <c r="C40" s="141"/>
      <c r="D40" s="142"/>
      <c r="E40" s="12">
        <f>SUM(E17:E39)</f>
        <v>1118950</v>
      </c>
    </row>
    <row r="41" spans="1:5" s="160" customFormat="1" ht="15.75">
      <c r="A41" s="174"/>
      <c r="B41" s="174"/>
      <c r="C41" s="174"/>
      <c r="D41" s="175"/>
      <c r="E41" s="15">
        <f>E40</f>
        <v>1118950</v>
      </c>
    </row>
    <row r="42" spans="1:5" s="131" customFormat="1" ht="15.75">
      <c r="A42" s="176">
        <v>600</v>
      </c>
      <c r="B42" s="127"/>
      <c r="C42" s="128"/>
      <c r="D42" s="177" t="s">
        <v>279</v>
      </c>
      <c r="E42" s="130"/>
    </row>
    <row r="43" spans="1:5" s="135" customFormat="1" ht="12.75">
      <c r="A43" s="132"/>
      <c r="B43" s="178">
        <v>60004</v>
      </c>
      <c r="C43" s="179"/>
      <c r="D43" s="134" t="s">
        <v>280</v>
      </c>
      <c r="E43" s="134"/>
    </row>
    <row r="44" spans="1:5" s="139" customFormat="1" ht="38.25">
      <c r="A44" s="136"/>
      <c r="B44" s="180"/>
      <c r="C44" s="181">
        <v>2310</v>
      </c>
      <c r="D44" s="182" t="s">
        <v>281</v>
      </c>
      <c r="E44" s="183">
        <v>200900</v>
      </c>
    </row>
    <row r="45" spans="1:5" ht="14.25" customHeight="1">
      <c r="A45" s="144"/>
      <c r="B45" s="145"/>
      <c r="C45" s="184">
        <v>4300</v>
      </c>
      <c r="D45" s="185" t="s">
        <v>266</v>
      </c>
      <c r="E45" s="148">
        <v>229100</v>
      </c>
    </row>
    <row r="46" spans="1:5" ht="12.75">
      <c r="A46" s="144"/>
      <c r="B46" s="186"/>
      <c r="C46" s="187"/>
      <c r="D46" s="188"/>
      <c r="E46" s="12">
        <f>SUM(E44:E45)</f>
        <v>430000</v>
      </c>
    </row>
    <row r="47" spans="1:5" s="135" customFormat="1" ht="12.75">
      <c r="A47" s="189"/>
      <c r="B47" s="190">
        <v>60016</v>
      </c>
      <c r="C47" s="191"/>
      <c r="D47" s="134" t="s">
        <v>282</v>
      </c>
      <c r="E47" s="17"/>
    </row>
    <row r="48" spans="1:5" s="139" customFormat="1" ht="15.75" customHeight="1">
      <c r="A48" s="192"/>
      <c r="B48" s="193"/>
      <c r="C48" s="164">
        <v>4210</v>
      </c>
      <c r="D48" s="143" t="s">
        <v>262</v>
      </c>
      <c r="E48" s="165">
        <v>10000</v>
      </c>
    </row>
    <row r="49" spans="1:5" ht="17.25" customHeight="1">
      <c r="A49" s="194"/>
      <c r="B49" s="195"/>
      <c r="C49" s="146">
        <v>4270</v>
      </c>
      <c r="D49" s="185" t="s">
        <v>264</v>
      </c>
      <c r="E49" s="148">
        <v>50000</v>
      </c>
    </row>
    <row r="50" spans="1:5" ht="14.25" customHeight="1">
      <c r="A50" s="194"/>
      <c r="B50" s="195"/>
      <c r="C50" s="146">
        <v>4300</v>
      </c>
      <c r="D50" s="185" t="s">
        <v>266</v>
      </c>
      <c r="E50" s="148">
        <v>75000</v>
      </c>
    </row>
    <row r="51" spans="1:5" ht="14.25" customHeight="1">
      <c r="A51" s="194"/>
      <c r="B51" s="195"/>
      <c r="C51" s="146">
        <v>6050</v>
      </c>
      <c r="D51" s="185" t="s">
        <v>251</v>
      </c>
      <c r="E51" s="196">
        <v>867072</v>
      </c>
    </row>
    <row r="52" spans="1:5" ht="12.75">
      <c r="A52" s="194"/>
      <c r="B52" s="197"/>
      <c r="C52" s="198"/>
      <c r="D52" s="188"/>
      <c r="E52" s="12">
        <f>SUM(E48:E51)</f>
        <v>1002072</v>
      </c>
    </row>
    <row r="53" spans="1:5" s="135" customFormat="1" ht="12.75">
      <c r="A53" s="199"/>
      <c r="B53" s="200">
        <v>60053</v>
      </c>
      <c r="C53" s="200"/>
      <c r="D53" s="201" t="s">
        <v>283</v>
      </c>
      <c r="E53" s="201"/>
    </row>
    <row r="54" spans="1:5" ht="51">
      <c r="A54" s="166"/>
      <c r="B54" s="169"/>
      <c r="C54" s="202">
        <v>6300</v>
      </c>
      <c r="D54" s="203" t="s">
        <v>284</v>
      </c>
      <c r="E54" s="204">
        <v>35266.66</v>
      </c>
    </row>
    <row r="55" spans="1:5" ht="12.75">
      <c r="A55" s="205"/>
      <c r="B55" s="206"/>
      <c r="C55" s="198"/>
      <c r="D55" s="188"/>
      <c r="E55" s="12">
        <f>E54</f>
        <v>35266.66</v>
      </c>
    </row>
    <row r="56" spans="1:5" s="131" customFormat="1" ht="15.75">
      <c r="A56" s="151"/>
      <c r="B56" s="152"/>
      <c r="C56" s="153"/>
      <c r="D56" s="175"/>
      <c r="E56" s="15">
        <f>E46+E52+E55</f>
        <v>1467338.66</v>
      </c>
    </row>
    <row r="57" spans="1:5" s="131" customFormat="1" ht="16.5" customHeight="1">
      <c r="A57" s="176">
        <v>630</v>
      </c>
      <c r="B57" s="127"/>
      <c r="C57" s="128"/>
      <c r="D57" s="177" t="s">
        <v>285</v>
      </c>
      <c r="E57" s="130"/>
    </row>
    <row r="58" spans="1:5" s="135" customFormat="1" ht="12.75">
      <c r="A58" s="189"/>
      <c r="B58" s="178">
        <v>63003</v>
      </c>
      <c r="C58" s="191"/>
      <c r="D58" s="134" t="s">
        <v>286</v>
      </c>
      <c r="E58" s="134"/>
    </row>
    <row r="59" spans="1:5" ht="51">
      <c r="A59" s="194"/>
      <c r="B59" s="207"/>
      <c r="C59" s="146">
        <v>6610</v>
      </c>
      <c r="D59" s="208" t="s">
        <v>287</v>
      </c>
      <c r="E59" s="148">
        <v>80000</v>
      </c>
    </row>
    <row r="60" spans="1:5" ht="14.25" customHeight="1">
      <c r="A60" s="194"/>
      <c r="B60" s="145"/>
      <c r="C60" s="209"/>
      <c r="D60" s="188"/>
      <c r="E60" s="12">
        <f>SUM(E59:E59)</f>
        <v>80000</v>
      </c>
    </row>
    <row r="61" spans="1:5" s="131" customFormat="1" ht="17.25" customHeight="1">
      <c r="A61" s="153"/>
      <c r="B61" s="153"/>
      <c r="C61" s="153"/>
      <c r="D61" s="175"/>
      <c r="E61" s="15">
        <f>E60</f>
        <v>80000</v>
      </c>
    </row>
    <row r="62" spans="1:5" s="214" customFormat="1" ht="18" customHeight="1">
      <c r="A62" s="156">
        <v>700</v>
      </c>
      <c r="B62" s="210"/>
      <c r="C62" s="211"/>
      <c r="D62" s="212" t="s">
        <v>100</v>
      </c>
      <c r="E62" s="213"/>
    </row>
    <row r="63" spans="1:5" s="135" customFormat="1" ht="12.75">
      <c r="A63" s="161"/>
      <c r="B63" s="215">
        <v>70004</v>
      </c>
      <c r="C63" s="162"/>
      <c r="D63" s="133" t="s">
        <v>288</v>
      </c>
      <c r="E63" s="163"/>
    </row>
    <row r="64" spans="1:5" s="139" customFormat="1" ht="12.75">
      <c r="A64" s="192"/>
      <c r="B64" s="192"/>
      <c r="C64" s="164">
        <v>3020</v>
      </c>
      <c r="D64" s="143" t="s">
        <v>256</v>
      </c>
      <c r="E64" s="165">
        <v>1000</v>
      </c>
    </row>
    <row r="65" spans="1:5" ht="14.25" customHeight="1">
      <c r="A65" s="166"/>
      <c r="B65" s="166"/>
      <c r="C65" s="167">
        <v>4010</v>
      </c>
      <c r="D65" s="147" t="s">
        <v>289</v>
      </c>
      <c r="E65" s="168">
        <v>184500</v>
      </c>
    </row>
    <row r="66" spans="1:5" ht="14.25" customHeight="1">
      <c r="A66" s="166"/>
      <c r="B66" s="166"/>
      <c r="C66" s="167">
        <v>4040</v>
      </c>
      <c r="D66" s="147" t="s">
        <v>258</v>
      </c>
      <c r="E66" s="168">
        <v>16000</v>
      </c>
    </row>
    <row r="67" spans="1:5" ht="14.25" customHeight="1">
      <c r="A67" s="166"/>
      <c r="B67" s="166"/>
      <c r="C67" s="167">
        <v>4110</v>
      </c>
      <c r="D67" s="147" t="s">
        <v>290</v>
      </c>
      <c r="E67" s="168">
        <v>33000</v>
      </c>
    </row>
    <row r="68" spans="1:5" ht="14.25" customHeight="1">
      <c r="A68" s="166"/>
      <c r="B68" s="166"/>
      <c r="C68" s="167">
        <v>4120</v>
      </c>
      <c r="D68" s="147" t="s">
        <v>260</v>
      </c>
      <c r="E68" s="168">
        <v>5200</v>
      </c>
    </row>
    <row r="69" spans="1:5" ht="14.25" customHeight="1">
      <c r="A69" s="166"/>
      <c r="B69" s="166"/>
      <c r="C69" s="167">
        <v>4170</v>
      </c>
      <c r="D69" s="147" t="s">
        <v>291</v>
      </c>
      <c r="E69" s="168">
        <v>13200</v>
      </c>
    </row>
    <row r="70" spans="1:5" ht="14.25" customHeight="1">
      <c r="A70" s="166"/>
      <c r="B70" s="166"/>
      <c r="C70" s="167">
        <v>4210</v>
      </c>
      <c r="D70" s="147" t="s">
        <v>262</v>
      </c>
      <c r="E70" s="168">
        <v>11100</v>
      </c>
    </row>
    <row r="71" spans="1:5" ht="14.25" customHeight="1">
      <c r="A71" s="166"/>
      <c r="B71" s="166"/>
      <c r="C71" s="167">
        <v>4260</v>
      </c>
      <c r="D71" s="147" t="s">
        <v>292</v>
      </c>
      <c r="E71" s="168">
        <v>440000</v>
      </c>
    </row>
    <row r="72" spans="1:5" ht="14.25" customHeight="1">
      <c r="A72" s="166"/>
      <c r="B72" s="166"/>
      <c r="C72" s="167">
        <v>4270</v>
      </c>
      <c r="D72" s="147" t="s">
        <v>264</v>
      </c>
      <c r="E72" s="168">
        <v>73100</v>
      </c>
    </row>
    <row r="73" spans="1:5" ht="14.25" customHeight="1">
      <c r="A73" s="166"/>
      <c r="B73" s="166"/>
      <c r="C73" s="167">
        <v>4280</v>
      </c>
      <c r="D73" s="147" t="s">
        <v>293</v>
      </c>
      <c r="E73" s="168">
        <v>900</v>
      </c>
    </row>
    <row r="74" spans="1:5" ht="14.25" customHeight="1">
      <c r="A74" s="166"/>
      <c r="B74" s="166"/>
      <c r="C74" s="167">
        <v>4300</v>
      </c>
      <c r="D74" s="147" t="s">
        <v>266</v>
      </c>
      <c r="E74" s="216">
        <v>141150</v>
      </c>
    </row>
    <row r="75" spans="1:5" ht="14.25" customHeight="1">
      <c r="A75" s="166"/>
      <c r="B75" s="166"/>
      <c r="C75" s="167">
        <v>4350</v>
      </c>
      <c r="D75" s="147" t="s">
        <v>267</v>
      </c>
      <c r="E75" s="168">
        <v>1500</v>
      </c>
    </row>
    <row r="76" spans="1:5" ht="25.5" customHeight="1">
      <c r="A76" s="166"/>
      <c r="B76" s="166"/>
      <c r="C76" s="167">
        <v>4360</v>
      </c>
      <c r="D76" s="147" t="s">
        <v>268</v>
      </c>
      <c r="E76" s="168">
        <v>800</v>
      </c>
    </row>
    <row r="77" spans="1:5" ht="24" customHeight="1">
      <c r="A77" s="166"/>
      <c r="B77" s="166"/>
      <c r="C77" s="167">
        <v>4370</v>
      </c>
      <c r="D77" s="147" t="s">
        <v>269</v>
      </c>
      <c r="E77" s="168">
        <v>3600</v>
      </c>
    </row>
    <row r="78" spans="1:5" ht="24.75" customHeight="1">
      <c r="A78" s="166"/>
      <c r="B78" s="166"/>
      <c r="C78" s="167">
        <v>4390</v>
      </c>
      <c r="D78" s="147" t="s">
        <v>294</v>
      </c>
      <c r="E78" s="168">
        <v>700</v>
      </c>
    </row>
    <row r="79" spans="1:5" ht="14.25" customHeight="1">
      <c r="A79" s="166"/>
      <c r="B79" s="166"/>
      <c r="C79" s="167">
        <v>4410</v>
      </c>
      <c r="D79" s="147" t="s">
        <v>270</v>
      </c>
      <c r="E79" s="168">
        <v>2000</v>
      </c>
    </row>
    <row r="80" spans="1:5" ht="14.25" customHeight="1">
      <c r="A80" s="166"/>
      <c r="B80" s="166"/>
      <c r="C80" s="167">
        <v>4430</v>
      </c>
      <c r="D80" s="147" t="s">
        <v>271</v>
      </c>
      <c r="E80" s="168">
        <v>5000</v>
      </c>
    </row>
    <row r="81" spans="1:5" ht="14.25" customHeight="1">
      <c r="A81" s="166"/>
      <c r="B81" s="166"/>
      <c r="C81" s="167">
        <v>4440</v>
      </c>
      <c r="D81" s="147" t="s">
        <v>295</v>
      </c>
      <c r="E81" s="168">
        <v>5000</v>
      </c>
    </row>
    <row r="82" spans="1:5" ht="14.25" customHeight="1">
      <c r="A82" s="166"/>
      <c r="B82" s="166"/>
      <c r="C82" s="167">
        <v>4530</v>
      </c>
      <c r="D82" s="147" t="s">
        <v>273</v>
      </c>
      <c r="E82" s="168">
        <v>5000</v>
      </c>
    </row>
    <row r="83" spans="1:5" ht="14.25" customHeight="1">
      <c r="A83" s="166"/>
      <c r="B83" s="166"/>
      <c r="C83" s="167">
        <v>4610</v>
      </c>
      <c r="D83" s="147" t="s">
        <v>275</v>
      </c>
      <c r="E83" s="168">
        <v>5000</v>
      </c>
    </row>
    <row r="84" spans="1:5" ht="26.25" customHeight="1">
      <c r="A84" s="166"/>
      <c r="B84" s="166"/>
      <c r="C84" s="167">
        <v>4700</v>
      </c>
      <c r="D84" s="147" t="s">
        <v>296</v>
      </c>
      <c r="E84" s="168">
        <v>2000</v>
      </c>
    </row>
    <row r="85" spans="1:5" ht="27" customHeight="1">
      <c r="A85" s="217"/>
      <c r="B85" s="217"/>
      <c r="C85" s="167">
        <v>4740</v>
      </c>
      <c r="D85" s="147" t="s">
        <v>297</v>
      </c>
      <c r="E85" s="168">
        <v>1000</v>
      </c>
    </row>
    <row r="86" spans="1:5" ht="25.5">
      <c r="A86" s="218"/>
      <c r="B86" s="218"/>
      <c r="C86" s="167">
        <v>4750</v>
      </c>
      <c r="D86" s="147" t="s">
        <v>278</v>
      </c>
      <c r="E86" s="168">
        <v>1000</v>
      </c>
    </row>
    <row r="87" spans="1:5" s="135" customFormat="1" ht="14.25" customHeight="1">
      <c r="A87" s="161"/>
      <c r="B87" s="170"/>
      <c r="C87" s="141"/>
      <c r="D87" s="142"/>
      <c r="E87" s="12">
        <f>SUM(E64:E86)</f>
        <v>951750</v>
      </c>
    </row>
    <row r="88" spans="1:5" s="135" customFormat="1" ht="17.25" customHeight="1">
      <c r="A88" s="189"/>
      <c r="B88" s="178">
        <v>70005</v>
      </c>
      <c r="C88" s="191"/>
      <c r="D88" s="134" t="s">
        <v>298</v>
      </c>
      <c r="E88" s="17"/>
    </row>
    <row r="89" spans="1:5" s="135" customFormat="1" ht="14.25" customHeight="1">
      <c r="A89" s="189"/>
      <c r="B89" s="140"/>
      <c r="C89" s="219">
        <v>4300</v>
      </c>
      <c r="D89" s="182" t="s">
        <v>266</v>
      </c>
      <c r="E89" s="50">
        <v>20000</v>
      </c>
    </row>
    <row r="90" spans="1:5" ht="24" customHeight="1">
      <c r="A90" s="194"/>
      <c r="B90" s="145"/>
      <c r="C90" s="146">
        <v>4520</v>
      </c>
      <c r="D90" s="185" t="s">
        <v>299</v>
      </c>
      <c r="E90" s="148">
        <v>30000</v>
      </c>
    </row>
    <row r="91" spans="1:5" ht="25.5">
      <c r="A91" s="194"/>
      <c r="B91" s="145"/>
      <c r="C91" s="146">
        <v>6060</v>
      </c>
      <c r="D91" s="185" t="s">
        <v>300</v>
      </c>
      <c r="E91" s="148">
        <v>90000</v>
      </c>
    </row>
    <row r="92" spans="1:5" ht="14.25" customHeight="1">
      <c r="A92" s="220"/>
      <c r="B92" s="186"/>
      <c r="C92" s="198"/>
      <c r="D92" s="188"/>
      <c r="E92" s="12">
        <f>SUM(E89:E91)</f>
        <v>140000</v>
      </c>
    </row>
    <row r="93" spans="1:5" s="160" customFormat="1" ht="15" customHeight="1">
      <c r="A93" s="172"/>
      <c r="B93" s="174"/>
      <c r="C93" s="174"/>
      <c r="D93" s="175"/>
      <c r="E93" s="15">
        <f>E92+E87</f>
        <v>1091750</v>
      </c>
    </row>
    <row r="94" spans="1:5" s="224" customFormat="1" ht="14.25" customHeight="1">
      <c r="A94" s="176">
        <v>710</v>
      </c>
      <c r="B94" s="221"/>
      <c r="C94" s="222"/>
      <c r="D94" s="177" t="s">
        <v>218</v>
      </c>
      <c r="E94" s="223"/>
    </row>
    <row r="95" spans="1:5" s="135" customFormat="1" ht="14.25" customHeight="1">
      <c r="A95" s="161"/>
      <c r="B95" s="200">
        <v>71004</v>
      </c>
      <c r="C95" s="191"/>
      <c r="D95" s="134" t="s">
        <v>301</v>
      </c>
      <c r="E95" s="17"/>
    </row>
    <row r="96" spans="1:5" s="139" customFormat="1" ht="14.25" customHeight="1">
      <c r="A96" s="192"/>
      <c r="B96" s="225"/>
      <c r="C96" s="219">
        <v>4300</v>
      </c>
      <c r="D96" s="182" t="s">
        <v>266</v>
      </c>
      <c r="E96" s="50">
        <v>90000</v>
      </c>
    </row>
    <row r="97" spans="1:5" s="224" customFormat="1" ht="14.25" customHeight="1">
      <c r="A97" s="226"/>
      <c r="B97" s="227"/>
      <c r="C97" s="228"/>
      <c r="D97" s="229"/>
      <c r="E97" s="12">
        <f>SUM(E96)</f>
        <v>90000</v>
      </c>
    </row>
    <row r="98" spans="1:5" s="135" customFormat="1" ht="14.25" customHeight="1">
      <c r="A98" s="724"/>
      <c r="B98" s="200">
        <v>71013</v>
      </c>
      <c r="C98" s="191"/>
      <c r="D98" s="134" t="s">
        <v>302</v>
      </c>
      <c r="E98" s="230"/>
    </row>
    <row r="99" spans="1:5" s="139" customFormat="1" ht="14.25" customHeight="1">
      <c r="A99" s="724"/>
      <c r="B99" s="225"/>
      <c r="C99" s="219">
        <v>4300</v>
      </c>
      <c r="D99" s="182" t="s">
        <v>266</v>
      </c>
      <c r="E99" s="50">
        <v>20000</v>
      </c>
    </row>
    <row r="100" spans="1:5" ht="14.25" customHeight="1">
      <c r="A100" s="724"/>
      <c r="B100" s="197"/>
      <c r="C100" s="198"/>
      <c r="D100" s="188"/>
      <c r="E100" s="12">
        <f>SUM(E99)</f>
        <v>20000</v>
      </c>
    </row>
    <row r="101" spans="1:5" s="135" customFormat="1" ht="14.25" customHeight="1">
      <c r="A101" s="161"/>
      <c r="B101" s="231">
        <v>71095</v>
      </c>
      <c r="C101" s="232"/>
      <c r="D101" s="133" t="s">
        <v>102</v>
      </c>
      <c r="E101" s="163"/>
    </row>
    <row r="102" spans="1:5" s="139" customFormat="1" ht="12.75">
      <c r="A102" s="192"/>
      <c r="B102" s="193"/>
      <c r="C102" s="233">
        <v>3020</v>
      </c>
      <c r="D102" s="143" t="s">
        <v>303</v>
      </c>
      <c r="E102" s="165">
        <v>1600</v>
      </c>
    </row>
    <row r="103" spans="1:5" ht="14.25" customHeight="1">
      <c r="A103" s="166"/>
      <c r="B103" s="169"/>
      <c r="C103" s="234">
        <v>4010</v>
      </c>
      <c r="D103" s="147" t="s">
        <v>289</v>
      </c>
      <c r="E103" s="168">
        <v>429381</v>
      </c>
    </row>
    <row r="104" spans="1:5" ht="14.25" customHeight="1">
      <c r="A104" s="166"/>
      <c r="B104" s="169"/>
      <c r="C104" s="234">
        <v>4040</v>
      </c>
      <c r="D104" s="147" t="s">
        <v>304</v>
      </c>
      <c r="E104" s="168">
        <v>30811</v>
      </c>
    </row>
    <row r="105" spans="1:5" ht="14.25" customHeight="1">
      <c r="A105" s="166"/>
      <c r="B105" s="169"/>
      <c r="C105" s="234">
        <v>4110</v>
      </c>
      <c r="D105" s="147" t="s">
        <v>259</v>
      </c>
      <c r="E105" s="168">
        <v>75100</v>
      </c>
    </row>
    <row r="106" spans="1:5" ht="14.25" customHeight="1">
      <c r="A106" s="166"/>
      <c r="B106" s="169"/>
      <c r="C106" s="234">
        <v>4120</v>
      </c>
      <c r="D106" s="147" t="s">
        <v>305</v>
      </c>
      <c r="E106" s="168">
        <v>12100</v>
      </c>
    </row>
    <row r="107" spans="1:5" ht="14.25" customHeight="1">
      <c r="A107" s="166"/>
      <c r="B107" s="169"/>
      <c r="C107" s="234">
        <v>4170</v>
      </c>
      <c r="D107" s="147" t="s">
        <v>291</v>
      </c>
      <c r="E107" s="168">
        <v>25680</v>
      </c>
    </row>
    <row r="108" spans="1:5" ht="15.75" customHeight="1">
      <c r="A108" s="166"/>
      <c r="B108" s="169"/>
      <c r="C108" s="234">
        <v>4210</v>
      </c>
      <c r="D108" s="147" t="s">
        <v>262</v>
      </c>
      <c r="E108" s="168">
        <v>36200</v>
      </c>
    </row>
    <row r="109" spans="1:5" ht="13.5" customHeight="1">
      <c r="A109" s="166"/>
      <c r="B109" s="169"/>
      <c r="C109" s="234">
        <v>4260</v>
      </c>
      <c r="D109" s="147" t="s">
        <v>263</v>
      </c>
      <c r="E109" s="168">
        <v>17000</v>
      </c>
    </row>
    <row r="110" spans="1:5" ht="14.25" customHeight="1">
      <c r="A110" s="166"/>
      <c r="B110" s="169"/>
      <c r="C110" s="234">
        <v>4270</v>
      </c>
      <c r="D110" s="147" t="s">
        <v>264</v>
      </c>
      <c r="E110" s="168">
        <v>23970</v>
      </c>
    </row>
    <row r="111" spans="1:5" ht="14.25" customHeight="1">
      <c r="A111" s="166"/>
      <c r="B111" s="169"/>
      <c r="C111" s="234">
        <v>4280</v>
      </c>
      <c r="D111" s="147" t="s">
        <v>265</v>
      </c>
      <c r="E111" s="168">
        <v>3000</v>
      </c>
    </row>
    <row r="112" spans="1:5" ht="14.25" customHeight="1">
      <c r="A112" s="166"/>
      <c r="B112" s="169"/>
      <c r="C112" s="234">
        <v>4300</v>
      </c>
      <c r="D112" s="147" t="s">
        <v>266</v>
      </c>
      <c r="E112" s="168">
        <v>67600</v>
      </c>
    </row>
    <row r="113" spans="1:5" ht="25.5">
      <c r="A113" s="166"/>
      <c r="B113" s="169"/>
      <c r="C113" s="234">
        <v>4360</v>
      </c>
      <c r="D113" s="147" t="s">
        <v>268</v>
      </c>
      <c r="E113" s="168">
        <v>3500</v>
      </c>
    </row>
    <row r="114" spans="1:5" ht="25.5">
      <c r="A114" s="166"/>
      <c r="B114" s="169"/>
      <c r="C114" s="234">
        <v>4370</v>
      </c>
      <c r="D114" s="147" t="s">
        <v>269</v>
      </c>
      <c r="E114" s="168">
        <v>500</v>
      </c>
    </row>
    <row r="115" spans="1:5" ht="14.25" customHeight="1">
      <c r="A115" s="166"/>
      <c r="B115" s="169"/>
      <c r="C115" s="234">
        <v>4410</v>
      </c>
      <c r="D115" s="147" t="s">
        <v>270</v>
      </c>
      <c r="E115" s="168">
        <v>5000</v>
      </c>
    </row>
    <row r="116" spans="1:5" ht="14.25" customHeight="1">
      <c r="A116" s="166"/>
      <c r="B116" s="169"/>
      <c r="C116" s="234">
        <v>4430</v>
      </c>
      <c r="D116" s="147" t="s">
        <v>271</v>
      </c>
      <c r="E116" s="168">
        <v>10000</v>
      </c>
    </row>
    <row r="117" spans="1:5" ht="14.25" customHeight="1">
      <c r="A117" s="166"/>
      <c r="B117" s="169"/>
      <c r="C117" s="234">
        <v>4440</v>
      </c>
      <c r="D117" s="147" t="s">
        <v>306</v>
      </c>
      <c r="E117" s="168">
        <v>13000</v>
      </c>
    </row>
    <row r="118" spans="1:5" ht="14.25" customHeight="1">
      <c r="A118" s="166"/>
      <c r="B118" s="169"/>
      <c r="C118" s="234">
        <v>4530</v>
      </c>
      <c r="D118" s="147" t="s">
        <v>273</v>
      </c>
      <c r="E118" s="168">
        <v>1000</v>
      </c>
    </row>
    <row r="119" spans="1:5" ht="27.75" customHeight="1">
      <c r="A119" s="166"/>
      <c r="B119" s="169"/>
      <c r="C119" s="234">
        <v>4700</v>
      </c>
      <c r="D119" s="147" t="s">
        <v>296</v>
      </c>
      <c r="E119" s="168">
        <v>1000</v>
      </c>
    </row>
    <row r="120" spans="1:5" ht="25.5">
      <c r="A120" s="166"/>
      <c r="B120" s="169"/>
      <c r="C120" s="234">
        <v>4740</v>
      </c>
      <c r="D120" s="147" t="s">
        <v>277</v>
      </c>
      <c r="E120" s="168">
        <v>500</v>
      </c>
    </row>
    <row r="121" spans="1:5" ht="25.5">
      <c r="A121" s="166"/>
      <c r="B121" s="169"/>
      <c r="C121" s="234">
        <v>4750</v>
      </c>
      <c r="D121" s="147" t="s">
        <v>278</v>
      </c>
      <c r="E121" s="168">
        <v>1000</v>
      </c>
    </row>
    <row r="122" spans="1:5" ht="25.5">
      <c r="A122" s="166"/>
      <c r="B122" s="169"/>
      <c r="C122" s="234">
        <v>6060</v>
      </c>
      <c r="D122" s="147" t="s">
        <v>300</v>
      </c>
      <c r="E122" s="168">
        <v>20000</v>
      </c>
    </row>
    <row r="123" spans="1:5" ht="14.25" customHeight="1">
      <c r="A123" s="217"/>
      <c r="B123" s="235"/>
      <c r="C123" s="187"/>
      <c r="D123" s="188"/>
      <c r="E123" s="12">
        <f>SUM(E102:E122)</f>
        <v>777942</v>
      </c>
    </row>
    <row r="124" spans="1:5" s="160" customFormat="1" ht="14.25" customHeight="1">
      <c r="A124" s="172"/>
      <c r="B124" s="173"/>
      <c r="C124" s="174"/>
      <c r="D124" s="175"/>
      <c r="E124" s="15">
        <f>E123+E100+E97</f>
        <v>887942</v>
      </c>
    </row>
    <row r="125" spans="1:5" s="224" customFormat="1" ht="14.25" customHeight="1">
      <c r="A125" s="176">
        <v>750</v>
      </c>
      <c r="B125" s="236"/>
      <c r="C125" s="237"/>
      <c r="D125" s="129" t="s">
        <v>140</v>
      </c>
      <c r="E125" s="238"/>
    </row>
    <row r="126" spans="1:5" s="135" customFormat="1" ht="12.75">
      <c r="A126" s="161"/>
      <c r="B126" s="231">
        <v>75011</v>
      </c>
      <c r="C126" s="162"/>
      <c r="D126" s="133" t="s">
        <v>104</v>
      </c>
      <c r="E126" s="239"/>
    </row>
    <row r="127" spans="1:5" ht="14.25" customHeight="1">
      <c r="A127" s="166"/>
      <c r="B127" s="169"/>
      <c r="C127" s="167">
        <v>4010</v>
      </c>
      <c r="D127" s="147" t="s">
        <v>289</v>
      </c>
      <c r="E127" s="168">
        <v>28231</v>
      </c>
    </row>
    <row r="128" spans="1:5" ht="14.25" customHeight="1">
      <c r="A128" s="166"/>
      <c r="B128" s="169"/>
      <c r="C128" s="167">
        <v>4040</v>
      </c>
      <c r="D128" s="147" t="s">
        <v>304</v>
      </c>
      <c r="E128" s="168">
        <v>2612</v>
      </c>
    </row>
    <row r="129" spans="1:5" ht="14.25" customHeight="1">
      <c r="A129" s="166"/>
      <c r="B129" s="169"/>
      <c r="C129" s="167">
        <v>4110</v>
      </c>
      <c r="D129" s="147" t="s">
        <v>259</v>
      </c>
      <c r="E129" s="168">
        <v>756</v>
      </c>
    </row>
    <row r="130" spans="1:5" ht="14.25" customHeight="1">
      <c r="A130" s="166"/>
      <c r="B130" s="169"/>
      <c r="C130" s="167">
        <v>4120</v>
      </c>
      <c r="D130" s="147" t="s">
        <v>305</v>
      </c>
      <c r="E130" s="168">
        <v>4685</v>
      </c>
    </row>
    <row r="131" spans="1:5" ht="12.75">
      <c r="A131" s="166"/>
      <c r="B131" s="169"/>
      <c r="C131" s="198"/>
      <c r="D131" s="188"/>
      <c r="E131" s="12">
        <f>SUM(E127:E130)</f>
        <v>36284</v>
      </c>
    </row>
    <row r="132" spans="1:5" s="135" customFormat="1" ht="14.25" customHeight="1">
      <c r="A132" s="161"/>
      <c r="B132" s="215">
        <v>75022</v>
      </c>
      <c r="C132" s="162"/>
      <c r="D132" s="133" t="s">
        <v>307</v>
      </c>
      <c r="E132" s="163"/>
    </row>
    <row r="133" spans="1:5" s="135" customFormat="1" ht="14.25" customHeight="1">
      <c r="A133" s="161"/>
      <c r="B133" s="161"/>
      <c r="C133" s="164">
        <v>3030</v>
      </c>
      <c r="D133" s="143" t="s">
        <v>308</v>
      </c>
      <c r="E133" s="165">
        <v>220723</v>
      </c>
    </row>
    <row r="134" spans="1:5" ht="14.25" customHeight="1">
      <c r="A134" s="217"/>
      <c r="B134" s="217"/>
      <c r="C134" s="167">
        <v>4210</v>
      </c>
      <c r="D134" s="147" t="s">
        <v>262</v>
      </c>
      <c r="E134" s="168">
        <v>8500</v>
      </c>
    </row>
    <row r="135" spans="1:5" ht="14.25" customHeight="1">
      <c r="A135" s="218"/>
      <c r="B135" s="218"/>
      <c r="C135" s="167">
        <v>4300</v>
      </c>
      <c r="D135" s="147" t="s">
        <v>266</v>
      </c>
      <c r="E135" s="168">
        <v>14500</v>
      </c>
    </row>
    <row r="136" spans="1:5" ht="28.5" customHeight="1">
      <c r="A136" s="166"/>
      <c r="B136" s="166"/>
      <c r="C136" s="167">
        <v>4360</v>
      </c>
      <c r="D136" s="147" t="s">
        <v>268</v>
      </c>
      <c r="E136" s="168">
        <v>500</v>
      </c>
    </row>
    <row r="137" spans="1:5" ht="12.75">
      <c r="A137" s="166"/>
      <c r="B137" s="217"/>
      <c r="C137" s="187"/>
      <c r="D137" s="188"/>
      <c r="E137" s="12">
        <f>SUM(E133:E136)</f>
        <v>244223</v>
      </c>
    </row>
    <row r="138" spans="1:5" s="135" customFormat="1" ht="15.75" customHeight="1">
      <c r="A138" s="161"/>
      <c r="B138" s="240">
        <v>75023</v>
      </c>
      <c r="C138" s="232"/>
      <c r="D138" s="133" t="s">
        <v>309</v>
      </c>
      <c r="E138" s="163"/>
    </row>
    <row r="139" spans="1:5" s="139" customFormat="1" ht="15.75" customHeight="1">
      <c r="A139" s="192"/>
      <c r="B139" s="193"/>
      <c r="C139" s="233">
        <v>3020</v>
      </c>
      <c r="D139" s="143" t="s">
        <v>303</v>
      </c>
      <c r="E139" s="165">
        <v>2500</v>
      </c>
    </row>
    <row r="140" spans="1:5" ht="14.25" customHeight="1">
      <c r="A140" s="166"/>
      <c r="B140" s="169"/>
      <c r="C140" s="234">
        <v>4010</v>
      </c>
      <c r="D140" s="147" t="s">
        <v>257</v>
      </c>
      <c r="E140" s="168">
        <v>2018655</v>
      </c>
    </row>
    <row r="141" spans="1:5" ht="14.25" customHeight="1">
      <c r="A141" s="166"/>
      <c r="B141" s="169"/>
      <c r="C141" s="234">
        <v>4040</v>
      </c>
      <c r="D141" s="147" t="s">
        <v>304</v>
      </c>
      <c r="E141" s="168">
        <v>150210</v>
      </c>
    </row>
    <row r="142" spans="1:5" ht="14.25" customHeight="1">
      <c r="A142" s="166"/>
      <c r="B142" s="169"/>
      <c r="C142" s="234">
        <v>4100</v>
      </c>
      <c r="D142" s="147" t="s">
        <v>310</v>
      </c>
      <c r="E142" s="168">
        <v>300</v>
      </c>
    </row>
    <row r="143" spans="1:5" ht="14.25" customHeight="1">
      <c r="A143" s="166"/>
      <c r="B143" s="169"/>
      <c r="C143" s="234">
        <v>4110</v>
      </c>
      <c r="D143" s="147" t="s">
        <v>259</v>
      </c>
      <c r="E143" s="168">
        <v>412500</v>
      </c>
    </row>
    <row r="144" spans="1:5" ht="14.25" customHeight="1">
      <c r="A144" s="166"/>
      <c r="B144" s="169"/>
      <c r="C144" s="234">
        <v>4120</v>
      </c>
      <c r="D144" s="147" t="s">
        <v>305</v>
      </c>
      <c r="E144" s="168">
        <v>53400</v>
      </c>
    </row>
    <row r="145" spans="1:5" ht="12.75" customHeight="1">
      <c r="A145" s="166"/>
      <c r="B145" s="169"/>
      <c r="C145" s="234">
        <v>4140</v>
      </c>
      <c r="D145" s="147" t="s">
        <v>311</v>
      </c>
      <c r="E145" s="168">
        <v>20540</v>
      </c>
    </row>
    <row r="146" spans="1:5" ht="14.25" customHeight="1">
      <c r="A146" s="166"/>
      <c r="B146" s="169"/>
      <c r="C146" s="234">
        <v>4170</v>
      </c>
      <c r="D146" s="147" t="s">
        <v>312</v>
      </c>
      <c r="E146" s="168">
        <v>43700</v>
      </c>
    </row>
    <row r="147" spans="1:5" ht="14.25" customHeight="1">
      <c r="A147" s="166"/>
      <c r="B147" s="169"/>
      <c r="C147" s="234">
        <v>4210</v>
      </c>
      <c r="D147" s="147" t="s">
        <v>262</v>
      </c>
      <c r="E147" s="168">
        <v>90660</v>
      </c>
    </row>
    <row r="148" spans="1:5" ht="14.25" customHeight="1">
      <c r="A148" s="166"/>
      <c r="B148" s="169"/>
      <c r="C148" s="234">
        <v>4260</v>
      </c>
      <c r="D148" s="147" t="s">
        <v>263</v>
      </c>
      <c r="E148" s="168">
        <v>50000</v>
      </c>
    </row>
    <row r="149" spans="1:5" ht="14.25" customHeight="1">
      <c r="A149" s="166"/>
      <c r="B149" s="169"/>
      <c r="C149" s="234">
        <v>4270</v>
      </c>
      <c r="D149" s="147" t="s">
        <v>264</v>
      </c>
      <c r="E149" s="168">
        <v>30450</v>
      </c>
    </row>
    <row r="150" spans="1:5" ht="14.25" customHeight="1">
      <c r="A150" s="166"/>
      <c r="B150" s="169"/>
      <c r="C150" s="234">
        <v>4280</v>
      </c>
      <c r="D150" s="147" t="s">
        <v>293</v>
      </c>
      <c r="E150" s="168">
        <v>4000</v>
      </c>
    </row>
    <row r="151" spans="1:5" ht="14.25" customHeight="1">
      <c r="A151" s="166"/>
      <c r="B151" s="169"/>
      <c r="C151" s="234">
        <v>4300</v>
      </c>
      <c r="D151" s="147" t="s">
        <v>266</v>
      </c>
      <c r="E151" s="168">
        <v>261629</v>
      </c>
    </row>
    <row r="152" spans="1:5" ht="14.25" customHeight="1">
      <c r="A152" s="166"/>
      <c r="B152" s="169"/>
      <c r="C152" s="234">
        <v>4350</v>
      </c>
      <c r="D152" s="147" t="s">
        <v>313</v>
      </c>
      <c r="E152" s="168">
        <v>5000</v>
      </c>
    </row>
    <row r="153" spans="1:5" ht="26.25" customHeight="1">
      <c r="A153" s="166"/>
      <c r="B153" s="169"/>
      <c r="C153" s="234">
        <v>4360</v>
      </c>
      <c r="D153" s="147" t="s">
        <v>268</v>
      </c>
      <c r="E153" s="168">
        <v>4500</v>
      </c>
    </row>
    <row r="154" spans="1:5" ht="25.5">
      <c r="A154" s="166"/>
      <c r="B154" s="169"/>
      <c r="C154" s="234">
        <v>4370</v>
      </c>
      <c r="D154" s="147" t="s">
        <v>269</v>
      </c>
      <c r="E154" s="168">
        <v>40000</v>
      </c>
    </row>
    <row r="155" spans="1:5" ht="14.25" customHeight="1">
      <c r="A155" s="166"/>
      <c r="B155" s="169"/>
      <c r="C155" s="234">
        <v>4410</v>
      </c>
      <c r="D155" s="147" t="s">
        <v>270</v>
      </c>
      <c r="E155" s="168">
        <v>40000</v>
      </c>
    </row>
    <row r="156" spans="1:5" ht="14.25" customHeight="1">
      <c r="A156" s="166"/>
      <c r="B156" s="169"/>
      <c r="C156" s="234">
        <v>4430</v>
      </c>
      <c r="D156" s="147" t="s">
        <v>271</v>
      </c>
      <c r="E156" s="168">
        <v>65800</v>
      </c>
    </row>
    <row r="157" spans="1:5" ht="14.25" customHeight="1">
      <c r="A157" s="166"/>
      <c r="B157" s="169"/>
      <c r="C157" s="234">
        <v>4440</v>
      </c>
      <c r="D157" s="147" t="s">
        <v>272</v>
      </c>
      <c r="E157" s="168">
        <v>41335</v>
      </c>
    </row>
    <row r="158" spans="1:5" ht="27" customHeight="1">
      <c r="A158" s="166"/>
      <c r="B158" s="169"/>
      <c r="C158" s="234">
        <v>4700</v>
      </c>
      <c r="D158" s="147" t="s">
        <v>296</v>
      </c>
      <c r="E158" s="168">
        <v>48300</v>
      </c>
    </row>
    <row r="159" spans="1:5" ht="27" customHeight="1">
      <c r="A159" s="166"/>
      <c r="B159" s="169"/>
      <c r="C159" s="234">
        <v>4740</v>
      </c>
      <c r="D159" s="147" t="s">
        <v>314</v>
      </c>
      <c r="E159" s="168">
        <v>2000</v>
      </c>
    </row>
    <row r="160" spans="1:5" ht="25.5">
      <c r="A160" s="166"/>
      <c r="B160" s="169"/>
      <c r="C160" s="234">
        <v>4750</v>
      </c>
      <c r="D160" s="147" t="s">
        <v>278</v>
      </c>
      <c r="E160" s="168">
        <v>16250</v>
      </c>
    </row>
    <row r="161" spans="1:5" ht="12.75">
      <c r="A161" s="166"/>
      <c r="B161" s="169"/>
      <c r="C161" s="234">
        <v>6050</v>
      </c>
      <c r="D161" s="185" t="s">
        <v>251</v>
      </c>
      <c r="E161" s="168">
        <v>68179.7</v>
      </c>
    </row>
    <row r="162" spans="1:5" ht="18" customHeight="1">
      <c r="A162" s="166"/>
      <c r="B162" s="235"/>
      <c r="C162" s="187"/>
      <c r="D162" s="188"/>
      <c r="E162" s="12">
        <f>SUM(E139:E161)</f>
        <v>3469908.7</v>
      </c>
    </row>
    <row r="163" spans="1:5" s="135" customFormat="1" ht="24" customHeight="1">
      <c r="A163" s="161"/>
      <c r="B163" s="215">
        <v>75095</v>
      </c>
      <c r="C163" s="162"/>
      <c r="D163" s="133" t="s">
        <v>102</v>
      </c>
      <c r="E163" s="163"/>
    </row>
    <row r="164" spans="1:5" s="139" customFormat="1" ht="43.5" customHeight="1">
      <c r="A164" s="192"/>
      <c r="B164" s="192"/>
      <c r="C164" s="164">
        <v>2820</v>
      </c>
      <c r="D164" s="241" t="s">
        <v>315</v>
      </c>
      <c r="E164" s="165">
        <v>30000</v>
      </c>
    </row>
    <row r="165" spans="1:5" s="139" customFormat="1" ht="12.75">
      <c r="A165" s="192"/>
      <c r="B165" s="192"/>
      <c r="C165" s="164">
        <v>4118</v>
      </c>
      <c r="D165" s="147" t="s">
        <v>259</v>
      </c>
      <c r="E165" s="165">
        <v>2734.17</v>
      </c>
    </row>
    <row r="166" spans="1:5" s="139" customFormat="1" ht="12.75">
      <c r="A166" s="192"/>
      <c r="B166" s="192"/>
      <c r="C166" s="164">
        <v>4119</v>
      </c>
      <c r="D166" s="147" t="s">
        <v>259</v>
      </c>
      <c r="E166" s="165">
        <v>482.52</v>
      </c>
    </row>
    <row r="167" spans="1:5" ht="14.25" customHeight="1">
      <c r="A167" s="166"/>
      <c r="B167" s="166"/>
      <c r="C167" s="234">
        <v>4128</v>
      </c>
      <c r="D167" s="147" t="s">
        <v>305</v>
      </c>
      <c r="E167" s="168">
        <v>440.82</v>
      </c>
    </row>
    <row r="168" spans="1:7" ht="14.25" customHeight="1">
      <c r="A168" s="166"/>
      <c r="B168" s="166"/>
      <c r="C168" s="234">
        <v>4129</v>
      </c>
      <c r="D168" s="147" t="s">
        <v>305</v>
      </c>
      <c r="E168" s="168">
        <v>77.81</v>
      </c>
      <c r="G168" s="242"/>
    </row>
    <row r="169" spans="1:5" s="139" customFormat="1" ht="12.75">
      <c r="A169" s="192"/>
      <c r="B169" s="192"/>
      <c r="C169" s="164">
        <v>4170</v>
      </c>
      <c r="D169" s="147" t="s">
        <v>312</v>
      </c>
      <c r="E169" s="165">
        <v>5000</v>
      </c>
    </row>
    <row r="170" spans="1:5" s="139" customFormat="1" ht="12.75">
      <c r="A170" s="192"/>
      <c r="B170" s="192"/>
      <c r="C170" s="164">
        <v>4178</v>
      </c>
      <c r="D170" s="147" t="s">
        <v>312</v>
      </c>
      <c r="E170" s="165">
        <v>105507.7</v>
      </c>
    </row>
    <row r="171" spans="1:5" s="139" customFormat="1" ht="12.75">
      <c r="A171" s="192"/>
      <c r="B171" s="192"/>
      <c r="C171" s="164">
        <v>4179</v>
      </c>
      <c r="D171" s="147" t="s">
        <v>312</v>
      </c>
      <c r="E171" s="165">
        <v>18618.98</v>
      </c>
    </row>
    <row r="172" spans="1:5" ht="14.25" customHeight="1">
      <c r="A172" s="166"/>
      <c r="B172" s="166"/>
      <c r="C172" s="234">
        <v>4218</v>
      </c>
      <c r="D172" s="147" t="s">
        <v>262</v>
      </c>
      <c r="E172" s="168">
        <v>12010.5</v>
      </c>
    </row>
    <row r="173" spans="1:5" ht="14.25" customHeight="1">
      <c r="A173" s="166"/>
      <c r="B173" s="166"/>
      <c r="C173" s="234">
        <v>4219</v>
      </c>
      <c r="D173" s="147" t="s">
        <v>262</v>
      </c>
      <c r="E173" s="168">
        <v>2119.5</v>
      </c>
    </row>
    <row r="174" spans="1:5" ht="14.25" customHeight="1">
      <c r="A174" s="166"/>
      <c r="B174" s="166"/>
      <c r="C174" s="234">
        <v>4308</v>
      </c>
      <c r="D174" s="147" t="s">
        <v>266</v>
      </c>
      <c r="E174" s="168">
        <v>43717.63</v>
      </c>
    </row>
    <row r="175" spans="1:5" ht="14.25" customHeight="1">
      <c r="A175" s="166"/>
      <c r="B175" s="166"/>
      <c r="C175" s="234">
        <v>4309</v>
      </c>
      <c r="D175" s="147" t="s">
        <v>266</v>
      </c>
      <c r="E175" s="168">
        <v>7714.87</v>
      </c>
    </row>
    <row r="176" spans="1:5" s="139" customFormat="1" ht="30" customHeight="1">
      <c r="A176" s="192"/>
      <c r="B176" s="192"/>
      <c r="C176" s="164">
        <v>4390</v>
      </c>
      <c r="D176" s="147" t="s">
        <v>316</v>
      </c>
      <c r="E176" s="165">
        <v>5000</v>
      </c>
    </row>
    <row r="177" spans="1:5" ht="25.5">
      <c r="A177" s="166"/>
      <c r="B177" s="166"/>
      <c r="C177" s="234">
        <v>4758</v>
      </c>
      <c r="D177" s="147" t="s">
        <v>278</v>
      </c>
      <c r="E177" s="168">
        <v>1428</v>
      </c>
    </row>
    <row r="178" spans="1:5" ht="25.5">
      <c r="A178" s="217"/>
      <c r="B178" s="217"/>
      <c r="C178" s="234">
        <v>4759</v>
      </c>
      <c r="D178" s="147" t="s">
        <v>278</v>
      </c>
      <c r="E178" s="168">
        <v>252</v>
      </c>
    </row>
    <row r="179" spans="1:5" s="139" customFormat="1" ht="51">
      <c r="A179" s="243"/>
      <c r="B179" s="243"/>
      <c r="C179" s="164">
        <v>6610</v>
      </c>
      <c r="D179" s="182" t="s">
        <v>287</v>
      </c>
      <c r="E179" s="165">
        <v>43178.35</v>
      </c>
    </row>
    <row r="180" spans="1:5" ht="14.25" customHeight="1">
      <c r="A180" s="217"/>
      <c r="B180" s="217"/>
      <c r="C180" s="198"/>
      <c r="D180" s="188"/>
      <c r="E180" s="12">
        <f>SUM(E164:E179)</f>
        <v>278282.85</v>
      </c>
    </row>
    <row r="181" spans="1:5" s="131" customFormat="1" ht="16.5" customHeight="1">
      <c r="A181" s="152"/>
      <c r="B181" s="152"/>
      <c r="C181" s="153"/>
      <c r="D181" s="154"/>
      <c r="E181" s="155">
        <f>E162+E137+E131+E180</f>
        <v>4028698.5500000003</v>
      </c>
    </row>
    <row r="182" spans="1:5" s="224" customFormat="1" ht="53.25" customHeight="1">
      <c r="A182" s="176">
        <v>751</v>
      </c>
      <c r="B182" s="244"/>
      <c r="C182" s="245"/>
      <c r="D182" s="246" t="s">
        <v>105</v>
      </c>
      <c r="E182" s="238"/>
    </row>
    <row r="183" spans="1:5" s="135" customFormat="1" ht="24" customHeight="1">
      <c r="A183" s="247"/>
      <c r="B183" s="248">
        <v>75101</v>
      </c>
      <c r="C183" s="249"/>
      <c r="D183" s="250" t="s">
        <v>106</v>
      </c>
      <c r="E183" s="239"/>
    </row>
    <row r="184" spans="1:5" ht="14.25" customHeight="1">
      <c r="A184" s="166"/>
      <c r="B184" s="166"/>
      <c r="C184" s="167">
        <v>4110</v>
      </c>
      <c r="D184" s="147" t="s">
        <v>259</v>
      </c>
      <c r="E184" s="168">
        <v>387</v>
      </c>
    </row>
    <row r="185" spans="1:5" ht="14.25" customHeight="1">
      <c r="A185" s="166"/>
      <c r="B185" s="166"/>
      <c r="C185" s="167">
        <v>4120</v>
      </c>
      <c r="D185" s="147" t="s">
        <v>305</v>
      </c>
      <c r="E185" s="168">
        <v>63</v>
      </c>
    </row>
    <row r="186" spans="1:5" ht="14.25" customHeight="1">
      <c r="A186" s="166"/>
      <c r="B186" s="166"/>
      <c r="C186" s="167">
        <v>4170</v>
      </c>
      <c r="D186" s="147" t="s">
        <v>312</v>
      </c>
      <c r="E186" s="168">
        <v>2550</v>
      </c>
    </row>
    <row r="187" spans="1:5" ht="14.25" customHeight="1">
      <c r="A187" s="251"/>
      <c r="B187" s="252"/>
      <c r="C187" s="198"/>
      <c r="D187" s="188"/>
      <c r="E187" s="12">
        <f>SUM(E184:E186)</f>
        <v>3000</v>
      </c>
    </row>
    <row r="188" spans="1:5" s="160" customFormat="1" ht="19.5" customHeight="1">
      <c r="A188" s="174"/>
      <c r="B188" s="174"/>
      <c r="C188" s="174"/>
      <c r="D188" s="175"/>
      <c r="E188" s="15">
        <f>SUM(E187)</f>
        <v>3000</v>
      </c>
    </row>
    <row r="189" spans="1:5" s="131" customFormat="1" ht="30" customHeight="1">
      <c r="A189" s="176">
        <v>754</v>
      </c>
      <c r="B189" s="253"/>
      <c r="C189" s="254"/>
      <c r="D189" s="246" t="s">
        <v>317</v>
      </c>
      <c r="E189" s="255"/>
    </row>
    <row r="190" spans="1:5" ht="16.5" customHeight="1">
      <c r="A190" s="166"/>
      <c r="B190" s="256">
        <v>75404</v>
      </c>
      <c r="C190" s="249"/>
      <c r="D190" s="250" t="s">
        <v>318</v>
      </c>
      <c r="E190" s="168"/>
    </row>
    <row r="191" spans="1:5" ht="26.25" customHeight="1">
      <c r="A191" s="166"/>
      <c r="B191" s="257"/>
      <c r="C191" s="258">
        <v>3000</v>
      </c>
      <c r="D191" s="147" t="s">
        <v>319</v>
      </c>
      <c r="E191" s="168">
        <v>500</v>
      </c>
    </row>
    <row r="192" spans="1:5" ht="14.25" customHeight="1">
      <c r="A192" s="166"/>
      <c r="B192" s="257"/>
      <c r="C192" s="198"/>
      <c r="D192" s="188"/>
      <c r="E192" s="12">
        <f>SUM(E191:E191)</f>
        <v>500</v>
      </c>
    </row>
    <row r="193" spans="1:5" ht="17.25" customHeight="1">
      <c r="A193" s="166"/>
      <c r="B193" s="256">
        <v>75405</v>
      </c>
      <c r="C193" s="259"/>
      <c r="D193" s="250" t="s">
        <v>320</v>
      </c>
      <c r="E193" s="168"/>
    </row>
    <row r="194" spans="1:5" ht="25.5">
      <c r="A194" s="166"/>
      <c r="B194" s="257"/>
      <c r="C194" s="261">
        <v>3070</v>
      </c>
      <c r="D194" s="241" t="s">
        <v>321</v>
      </c>
      <c r="E194" s="168">
        <v>25200</v>
      </c>
    </row>
    <row r="195" spans="1:5" ht="25.5">
      <c r="A195" s="166"/>
      <c r="B195" s="257"/>
      <c r="C195" s="261">
        <v>4050</v>
      </c>
      <c r="D195" s="241" t="s">
        <v>322</v>
      </c>
      <c r="E195" s="168">
        <v>176000</v>
      </c>
    </row>
    <row r="196" spans="1:5" ht="24" customHeight="1">
      <c r="A196" s="166"/>
      <c r="B196" s="257"/>
      <c r="C196" s="261">
        <v>4060</v>
      </c>
      <c r="D196" s="241" t="s">
        <v>323</v>
      </c>
      <c r="E196" s="168">
        <v>8730</v>
      </c>
    </row>
    <row r="197" spans="1:5" ht="29.25" customHeight="1">
      <c r="A197" s="166"/>
      <c r="B197" s="257"/>
      <c r="C197" s="261">
        <v>4070</v>
      </c>
      <c r="D197" s="241" t="s">
        <v>324</v>
      </c>
      <c r="E197" s="168">
        <v>14500</v>
      </c>
    </row>
    <row r="198" spans="1:5" ht="12.75">
      <c r="A198" s="166"/>
      <c r="B198" s="257"/>
      <c r="C198" s="261">
        <v>4170</v>
      </c>
      <c r="D198" s="241" t="s">
        <v>312</v>
      </c>
      <c r="E198" s="168">
        <v>120</v>
      </c>
    </row>
    <row r="199" spans="1:5" ht="25.5">
      <c r="A199" s="166"/>
      <c r="B199" s="257"/>
      <c r="C199" s="261">
        <v>4180</v>
      </c>
      <c r="D199" s="241" t="s">
        <v>325</v>
      </c>
      <c r="E199" s="168">
        <v>9500</v>
      </c>
    </row>
    <row r="200" spans="1:5" ht="14.25" customHeight="1">
      <c r="A200" s="166"/>
      <c r="B200" s="257"/>
      <c r="C200" s="261">
        <v>4210</v>
      </c>
      <c r="D200" s="241" t="s">
        <v>262</v>
      </c>
      <c r="E200" s="168">
        <v>7105</v>
      </c>
    </row>
    <row r="201" spans="1:5" ht="14.25" customHeight="1">
      <c r="A201" s="166"/>
      <c r="B201" s="257"/>
      <c r="C201" s="261">
        <v>4220</v>
      </c>
      <c r="D201" s="241" t="s">
        <v>326</v>
      </c>
      <c r="E201" s="168">
        <v>40</v>
      </c>
    </row>
    <row r="202" spans="1:5" ht="27.75" customHeight="1">
      <c r="A202" s="166"/>
      <c r="B202" s="257"/>
      <c r="C202" s="261">
        <v>4230</v>
      </c>
      <c r="D202" s="241" t="s">
        <v>327</v>
      </c>
      <c r="E202" s="168">
        <v>30</v>
      </c>
    </row>
    <row r="203" spans="1:5" ht="14.25" customHeight="1">
      <c r="A203" s="166"/>
      <c r="B203" s="257"/>
      <c r="C203" s="261">
        <v>4250</v>
      </c>
      <c r="D203" s="241" t="s">
        <v>328</v>
      </c>
      <c r="E203" s="168">
        <v>3390</v>
      </c>
    </row>
    <row r="204" spans="1:5" ht="14.25" customHeight="1">
      <c r="A204" s="166"/>
      <c r="B204" s="257"/>
      <c r="C204" s="261">
        <v>4270</v>
      </c>
      <c r="D204" s="241" t="s">
        <v>264</v>
      </c>
      <c r="E204" s="168">
        <v>235</v>
      </c>
    </row>
    <row r="205" spans="1:5" ht="14.25" customHeight="1">
      <c r="A205" s="166"/>
      <c r="B205" s="257"/>
      <c r="C205" s="261">
        <v>4280</v>
      </c>
      <c r="D205" s="241" t="s">
        <v>265</v>
      </c>
      <c r="E205" s="168">
        <v>1880</v>
      </c>
    </row>
    <row r="206" spans="1:5" ht="14.25" customHeight="1">
      <c r="A206" s="166"/>
      <c r="B206" s="257"/>
      <c r="C206" s="261">
        <v>4300</v>
      </c>
      <c r="D206" s="241" t="s">
        <v>266</v>
      </c>
      <c r="E206" s="168">
        <v>605</v>
      </c>
    </row>
    <row r="207" spans="1:5" ht="29.25" customHeight="1">
      <c r="A207" s="166"/>
      <c r="B207" s="169"/>
      <c r="C207" s="234">
        <v>4370</v>
      </c>
      <c r="D207" s="147" t="s">
        <v>269</v>
      </c>
      <c r="E207" s="168">
        <v>15</v>
      </c>
    </row>
    <row r="208" spans="1:5" ht="28.5" customHeight="1">
      <c r="A208" s="166"/>
      <c r="B208" s="169"/>
      <c r="C208" s="234">
        <v>4390</v>
      </c>
      <c r="D208" s="147" t="s">
        <v>316</v>
      </c>
      <c r="E208" s="168">
        <v>60</v>
      </c>
    </row>
    <row r="209" spans="1:5" ht="14.25" customHeight="1">
      <c r="A209" s="166"/>
      <c r="B209" s="257"/>
      <c r="C209" s="261">
        <v>4410</v>
      </c>
      <c r="D209" s="241" t="s">
        <v>270</v>
      </c>
      <c r="E209" s="168">
        <v>3780</v>
      </c>
    </row>
    <row r="210" spans="1:5" ht="25.5">
      <c r="A210" s="166"/>
      <c r="B210" s="257"/>
      <c r="C210" s="261">
        <v>4520</v>
      </c>
      <c r="D210" s="241" t="s">
        <v>329</v>
      </c>
      <c r="E210" s="168">
        <v>25</v>
      </c>
    </row>
    <row r="211" spans="1:5" ht="25.5">
      <c r="A211" s="166"/>
      <c r="B211" s="257"/>
      <c r="C211" s="234">
        <v>4740</v>
      </c>
      <c r="D211" s="147" t="s">
        <v>297</v>
      </c>
      <c r="E211" s="168">
        <v>245</v>
      </c>
    </row>
    <row r="212" spans="1:5" ht="14.25" customHeight="1">
      <c r="A212" s="166"/>
      <c r="B212" s="257"/>
      <c r="C212" s="187"/>
      <c r="D212" s="188"/>
      <c r="E212" s="12">
        <f>SUM(E194:E211)</f>
        <v>251460</v>
      </c>
    </row>
    <row r="213" spans="1:5" s="135" customFormat="1" ht="12.75">
      <c r="A213" s="161"/>
      <c r="B213" s="215">
        <v>75412</v>
      </c>
      <c r="C213" s="259"/>
      <c r="D213" s="250" t="s">
        <v>330</v>
      </c>
      <c r="E213" s="163"/>
    </row>
    <row r="214" spans="1:5" s="135" customFormat="1" ht="12.75">
      <c r="A214" s="161"/>
      <c r="B214" s="161"/>
      <c r="C214" s="262">
        <v>3020</v>
      </c>
      <c r="D214" s="263" t="s">
        <v>256</v>
      </c>
      <c r="E214" s="165">
        <v>4000</v>
      </c>
    </row>
    <row r="215" spans="1:5" ht="14.25" customHeight="1">
      <c r="A215" s="166"/>
      <c r="B215" s="264"/>
      <c r="C215" s="261">
        <v>4170</v>
      </c>
      <c r="D215" s="241" t="s">
        <v>312</v>
      </c>
      <c r="E215" s="168">
        <v>9000</v>
      </c>
    </row>
    <row r="216" spans="1:5" ht="14.25" customHeight="1">
      <c r="A216" s="217"/>
      <c r="B216" s="252"/>
      <c r="C216" s="261">
        <v>4210</v>
      </c>
      <c r="D216" s="241" t="s">
        <v>262</v>
      </c>
      <c r="E216" s="168">
        <v>40000</v>
      </c>
    </row>
    <row r="217" spans="1:5" ht="14.25" customHeight="1">
      <c r="A217" s="218"/>
      <c r="B217" s="265"/>
      <c r="C217" s="261">
        <v>4270</v>
      </c>
      <c r="D217" s="241" t="s">
        <v>264</v>
      </c>
      <c r="E217" s="168">
        <v>5000</v>
      </c>
    </row>
    <row r="218" spans="1:5" ht="14.25" customHeight="1">
      <c r="A218" s="166"/>
      <c r="B218" s="264"/>
      <c r="C218" s="261">
        <v>4280</v>
      </c>
      <c r="D218" s="241" t="s">
        <v>265</v>
      </c>
      <c r="E218" s="168">
        <v>2000</v>
      </c>
    </row>
    <row r="219" spans="1:5" ht="14.25" customHeight="1">
      <c r="A219" s="166"/>
      <c r="B219" s="264"/>
      <c r="C219" s="261">
        <v>4300</v>
      </c>
      <c r="D219" s="241" t="s">
        <v>266</v>
      </c>
      <c r="E219" s="168">
        <v>10500</v>
      </c>
    </row>
    <row r="220" spans="1:5" ht="29.25" customHeight="1">
      <c r="A220" s="166"/>
      <c r="B220" s="166"/>
      <c r="C220" s="234">
        <v>4370</v>
      </c>
      <c r="D220" s="147" t="s">
        <v>269</v>
      </c>
      <c r="E220" s="168">
        <v>1200</v>
      </c>
    </row>
    <row r="221" spans="1:5" ht="14.25" customHeight="1">
      <c r="A221" s="166"/>
      <c r="B221" s="264"/>
      <c r="C221" s="261">
        <v>4430</v>
      </c>
      <c r="D221" s="241" t="s">
        <v>331</v>
      </c>
      <c r="E221" s="168">
        <v>9000</v>
      </c>
    </row>
    <row r="222" spans="1:5" ht="14.25" customHeight="1">
      <c r="A222" s="166"/>
      <c r="B222" s="252"/>
      <c r="C222" s="187"/>
      <c r="D222" s="188"/>
      <c r="E222" s="12">
        <f>SUM(E214:E221)</f>
        <v>80700</v>
      </c>
    </row>
    <row r="223" spans="1:5" s="135" customFormat="1" ht="12.75">
      <c r="A223" s="161"/>
      <c r="B223" s="256">
        <v>75414</v>
      </c>
      <c r="C223" s="249"/>
      <c r="D223" s="250" t="s">
        <v>332</v>
      </c>
      <c r="E223" s="163"/>
    </row>
    <row r="224" spans="1:5" ht="14.25" customHeight="1">
      <c r="A224" s="166"/>
      <c r="B224" s="257"/>
      <c r="C224" s="258">
        <v>4170</v>
      </c>
      <c r="D224" s="241" t="s">
        <v>312</v>
      </c>
      <c r="E224" s="168">
        <v>5500</v>
      </c>
    </row>
    <row r="225" spans="1:5" ht="19.5" customHeight="1">
      <c r="A225" s="166"/>
      <c r="B225" s="257"/>
      <c r="C225" s="258">
        <v>4210</v>
      </c>
      <c r="D225" s="241" t="s">
        <v>262</v>
      </c>
      <c r="E225" s="168">
        <v>7000</v>
      </c>
    </row>
    <row r="226" spans="1:5" ht="19.5" customHeight="1">
      <c r="A226" s="166"/>
      <c r="B226" s="257"/>
      <c r="C226" s="258">
        <v>4300</v>
      </c>
      <c r="D226" s="241" t="s">
        <v>266</v>
      </c>
      <c r="E226" s="168">
        <v>2500</v>
      </c>
    </row>
    <row r="227" spans="1:5" ht="28.5" customHeight="1">
      <c r="A227" s="166"/>
      <c r="B227" s="266"/>
      <c r="C227" s="267">
        <v>4360</v>
      </c>
      <c r="D227" s="147" t="s">
        <v>268</v>
      </c>
      <c r="E227" s="168">
        <v>200</v>
      </c>
    </row>
    <row r="228" spans="1:5" s="135" customFormat="1" ht="14.25" customHeight="1">
      <c r="A228" s="161"/>
      <c r="B228" s="268"/>
      <c r="C228" s="141"/>
      <c r="D228" s="142"/>
      <c r="E228" s="12">
        <f>SUM(E224:E227)</f>
        <v>15200</v>
      </c>
    </row>
    <row r="229" spans="1:5" s="135" customFormat="1" ht="14.25" customHeight="1">
      <c r="A229" s="161"/>
      <c r="B229" s="256">
        <v>75421</v>
      </c>
      <c r="C229" s="249"/>
      <c r="D229" s="250" t="s">
        <v>333</v>
      </c>
      <c r="E229" s="163"/>
    </row>
    <row r="230" spans="1:5" ht="41.25" customHeight="1">
      <c r="A230" s="166"/>
      <c r="B230" s="257"/>
      <c r="C230" s="258">
        <v>2710</v>
      </c>
      <c r="D230" s="241" t="s">
        <v>334</v>
      </c>
      <c r="E230" s="168">
        <v>9450</v>
      </c>
    </row>
    <row r="231" spans="1:5" ht="14.25" customHeight="1">
      <c r="A231" s="166"/>
      <c r="B231" s="197"/>
      <c r="C231" s="198"/>
      <c r="D231" s="188"/>
      <c r="E231" s="12">
        <f>SUM(E230:E230)</f>
        <v>9450</v>
      </c>
    </row>
    <row r="232" spans="1:5" s="135" customFormat="1" ht="12.75">
      <c r="A232" s="269"/>
      <c r="B232" s="256">
        <v>75495</v>
      </c>
      <c r="C232" s="256"/>
      <c r="D232" s="250" t="s">
        <v>102</v>
      </c>
      <c r="E232" s="163"/>
    </row>
    <row r="233" spans="1:5" s="135" customFormat="1" ht="12.75">
      <c r="A233" s="269"/>
      <c r="B233" s="266"/>
      <c r="C233" s="270">
        <v>4300</v>
      </c>
      <c r="D233" s="271" t="s">
        <v>266</v>
      </c>
      <c r="E233" s="165">
        <v>2800</v>
      </c>
    </row>
    <row r="234" spans="1:5" ht="12.75">
      <c r="A234" s="166"/>
      <c r="B234" s="169"/>
      <c r="C234" s="272">
        <v>6050</v>
      </c>
      <c r="D234" s="273" t="s">
        <v>251</v>
      </c>
      <c r="E234" s="274"/>
    </row>
    <row r="235" spans="1:5" ht="12.75">
      <c r="A235" s="166"/>
      <c r="B235" s="169"/>
      <c r="C235" s="275"/>
      <c r="D235" s="276" t="s">
        <v>335</v>
      </c>
      <c r="E235" s="274">
        <v>50000</v>
      </c>
    </row>
    <row r="236" spans="1:5" s="135" customFormat="1" ht="12.75">
      <c r="A236" s="150"/>
      <c r="B236" s="268"/>
      <c r="C236" s="277"/>
      <c r="D236" s="278"/>
      <c r="E236" s="12">
        <f>SUM(E233:E235)</f>
        <v>52800</v>
      </c>
    </row>
    <row r="237" spans="1:5" s="160" customFormat="1" ht="14.25" customHeight="1">
      <c r="A237" s="173"/>
      <c r="B237" s="174"/>
      <c r="C237" s="174"/>
      <c r="D237" s="175"/>
      <c r="E237" s="15">
        <f>E231+E228+E222+E212+E192+E236</f>
        <v>410110</v>
      </c>
    </row>
    <row r="238" spans="1:5" s="131" customFormat="1" ht="63">
      <c r="A238" s="176">
        <v>756</v>
      </c>
      <c r="B238" s="254"/>
      <c r="C238" s="254"/>
      <c r="D238" s="246" t="s">
        <v>336</v>
      </c>
      <c r="E238" s="255"/>
    </row>
    <row r="239" spans="1:5" s="135" customFormat="1" ht="25.5">
      <c r="A239" s="161"/>
      <c r="B239" s="248">
        <v>75647</v>
      </c>
      <c r="C239" s="249"/>
      <c r="D239" s="250" t="s">
        <v>337</v>
      </c>
      <c r="E239" s="163"/>
    </row>
    <row r="240" spans="1:5" s="135" customFormat="1" ht="12.75">
      <c r="A240" s="161"/>
      <c r="B240" s="269"/>
      <c r="C240" s="267">
        <v>4210</v>
      </c>
      <c r="D240" s="263" t="s">
        <v>262</v>
      </c>
      <c r="E240" s="165">
        <v>1000</v>
      </c>
    </row>
    <row r="241" spans="1:5" ht="14.25" customHeight="1">
      <c r="A241" s="166"/>
      <c r="B241" s="264"/>
      <c r="C241" s="258">
        <v>4300</v>
      </c>
      <c r="D241" s="241" t="s">
        <v>338</v>
      </c>
      <c r="E241" s="168">
        <v>2000</v>
      </c>
    </row>
    <row r="242" spans="1:5" ht="14.25" customHeight="1">
      <c r="A242" s="166"/>
      <c r="B242" s="264"/>
      <c r="C242" s="258">
        <v>4580</v>
      </c>
      <c r="D242" s="241" t="s">
        <v>339</v>
      </c>
      <c r="E242" s="168">
        <v>1000000</v>
      </c>
    </row>
    <row r="243" spans="1:5" ht="14.25" customHeight="1">
      <c r="A243" s="166"/>
      <c r="B243" s="264"/>
      <c r="C243" s="258">
        <v>4610</v>
      </c>
      <c r="D243" s="241" t="s">
        <v>340</v>
      </c>
      <c r="E243" s="168">
        <v>3000</v>
      </c>
    </row>
    <row r="244" spans="1:5" ht="25.5">
      <c r="A244" s="166"/>
      <c r="B244" s="264"/>
      <c r="C244" s="258">
        <v>4740</v>
      </c>
      <c r="D244" s="147" t="s">
        <v>341</v>
      </c>
      <c r="E244" s="168">
        <v>800</v>
      </c>
    </row>
    <row r="245" spans="1:5" ht="25.5">
      <c r="A245" s="166"/>
      <c r="B245" s="264"/>
      <c r="C245" s="258">
        <v>4750</v>
      </c>
      <c r="D245" s="147" t="s">
        <v>278</v>
      </c>
      <c r="E245" s="168">
        <v>14400</v>
      </c>
    </row>
    <row r="246" spans="1:5" ht="14.25" customHeight="1">
      <c r="A246" s="217"/>
      <c r="B246" s="252"/>
      <c r="C246" s="198"/>
      <c r="D246" s="188"/>
      <c r="E246" s="12">
        <f>SUM(E240:E245)</f>
        <v>1021200</v>
      </c>
    </row>
    <row r="247" spans="1:5" s="160" customFormat="1" ht="17.25" customHeight="1">
      <c r="A247" s="279"/>
      <c r="B247" s="174"/>
      <c r="C247" s="174"/>
      <c r="D247" s="175"/>
      <c r="E247" s="15">
        <f>SUM(E246)</f>
        <v>1021200</v>
      </c>
    </row>
    <row r="248" spans="1:5" s="131" customFormat="1" ht="25.5" customHeight="1">
      <c r="A248" s="176">
        <v>757</v>
      </c>
      <c r="B248" s="280"/>
      <c r="C248" s="254"/>
      <c r="D248" s="246" t="s">
        <v>342</v>
      </c>
      <c r="E248" s="255"/>
    </row>
    <row r="249" spans="1:5" s="135" customFormat="1" ht="29.25" customHeight="1">
      <c r="A249" s="281"/>
      <c r="B249" s="248">
        <v>75702</v>
      </c>
      <c r="C249" s="259"/>
      <c r="D249" s="250" t="s">
        <v>343</v>
      </c>
      <c r="E249" s="163"/>
    </row>
    <row r="250" spans="1:5" ht="54" customHeight="1">
      <c r="A250" s="282"/>
      <c r="B250" s="264"/>
      <c r="C250" s="261">
        <v>8070</v>
      </c>
      <c r="D250" s="241" t="s">
        <v>344</v>
      </c>
      <c r="E250" s="168">
        <v>180000</v>
      </c>
    </row>
    <row r="251" spans="1:5" ht="14.25" customHeight="1">
      <c r="A251" s="275"/>
      <c r="B251" s="252"/>
      <c r="C251" s="187"/>
      <c r="D251" s="188"/>
      <c r="E251" s="12">
        <f>SUM(E250)</f>
        <v>180000</v>
      </c>
    </row>
    <row r="252" spans="1:5" s="131" customFormat="1" ht="17.25" customHeight="1">
      <c r="A252" s="151"/>
      <c r="B252" s="152"/>
      <c r="C252" s="153"/>
      <c r="D252" s="154"/>
      <c r="E252" s="15">
        <f>SUM(E251)</f>
        <v>180000</v>
      </c>
    </row>
    <row r="253" spans="1:5" s="131" customFormat="1" ht="15.75">
      <c r="A253" s="176">
        <v>758</v>
      </c>
      <c r="B253" s="280"/>
      <c r="C253" s="254"/>
      <c r="D253" s="246" t="s">
        <v>111</v>
      </c>
      <c r="E253" s="255"/>
    </row>
    <row r="254" spans="1:5" s="135" customFormat="1" ht="29.25" customHeight="1">
      <c r="A254" s="161"/>
      <c r="B254" s="248">
        <v>75818</v>
      </c>
      <c r="C254" s="249"/>
      <c r="D254" s="250" t="s">
        <v>345</v>
      </c>
      <c r="E254" s="163"/>
    </row>
    <row r="255" spans="1:5" ht="12.75">
      <c r="A255" s="166"/>
      <c r="B255" s="264"/>
      <c r="C255" s="258">
        <v>4810</v>
      </c>
      <c r="D255" s="241" t="s">
        <v>346</v>
      </c>
      <c r="E255" s="216">
        <v>48400</v>
      </c>
    </row>
    <row r="256" spans="1:5" ht="14.25" customHeight="1">
      <c r="A256" s="217"/>
      <c r="B256" s="252"/>
      <c r="C256" s="198"/>
      <c r="D256" s="188"/>
      <c r="E256" s="12">
        <f>SUM(E255)</f>
        <v>48400</v>
      </c>
    </row>
    <row r="257" spans="1:5" s="135" customFormat="1" ht="12.75">
      <c r="A257" s="215"/>
      <c r="B257" s="248">
        <v>75831</v>
      </c>
      <c r="C257" s="249"/>
      <c r="D257" s="250" t="s">
        <v>347</v>
      </c>
      <c r="E257" s="163"/>
    </row>
    <row r="258" spans="1:5" ht="25.5">
      <c r="A258" s="166"/>
      <c r="B258" s="264"/>
      <c r="C258" s="258">
        <v>2930</v>
      </c>
      <c r="D258" s="241" t="s">
        <v>348</v>
      </c>
      <c r="E258" s="168">
        <v>1851183</v>
      </c>
    </row>
    <row r="259" spans="1:5" ht="14.25" customHeight="1">
      <c r="A259" s="217"/>
      <c r="B259" s="252"/>
      <c r="C259" s="198"/>
      <c r="D259" s="188"/>
      <c r="E259" s="12">
        <f>SUM(E258)</f>
        <v>1851183</v>
      </c>
    </row>
    <row r="260" spans="1:5" s="160" customFormat="1" ht="14.25" customHeight="1">
      <c r="A260" s="279"/>
      <c r="B260" s="174"/>
      <c r="C260" s="174"/>
      <c r="D260" s="175"/>
      <c r="E260" s="15">
        <f>E256+E259</f>
        <v>1899583</v>
      </c>
    </row>
    <row r="261" spans="1:5" s="131" customFormat="1" ht="15.75">
      <c r="A261" s="176">
        <v>801</v>
      </c>
      <c r="B261" s="280"/>
      <c r="C261" s="254"/>
      <c r="D261" s="246" t="s">
        <v>113</v>
      </c>
      <c r="E261" s="255"/>
    </row>
    <row r="262" spans="1:5" s="135" customFormat="1" ht="12.75">
      <c r="A262" s="161"/>
      <c r="B262" s="256">
        <v>80101</v>
      </c>
      <c r="C262" s="259"/>
      <c r="D262" s="250" t="s">
        <v>142</v>
      </c>
      <c r="E262" s="163"/>
    </row>
    <row r="263" spans="1:5" s="135" customFormat="1" ht="14.25" customHeight="1">
      <c r="A263" s="161"/>
      <c r="B263" s="266"/>
      <c r="C263" s="262">
        <v>3020</v>
      </c>
      <c r="D263" s="263" t="s">
        <v>303</v>
      </c>
      <c r="E263" s="165">
        <v>141500</v>
      </c>
    </row>
    <row r="264" spans="1:5" ht="14.25" customHeight="1">
      <c r="A264" s="166"/>
      <c r="B264" s="169"/>
      <c r="C264" s="234">
        <v>4010</v>
      </c>
      <c r="D264" s="147" t="s">
        <v>257</v>
      </c>
      <c r="E264" s="168">
        <v>1756800</v>
      </c>
    </row>
    <row r="265" spans="1:5" ht="14.25" customHeight="1">
      <c r="A265" s="166"/>
      <c r="B265" s="169"/>
      <c r="C265" s="234">
        <v>4040</v>
      </c>
      <c r="D265" s="147" t="s">
        <v>258</v>
      </c>
      <c r="E265" s="168">
        <v>140200</v>
      </c>
    </row>
    <row r="266" spans="1:5" ht="14.25" customHeight="1">
      <c r="A266" s="166"/>
      <c r="B266" s="169"/>
      <c r="C266" s="234">
        <v>4110</v>
      </c>
      <c r="D266" s="147" t="s">
        <v>259</v>
      </c>
      <c r="E266" s="168">
        <v>303446</v>
      </c>
    </row>
    <row r="267" spans="1:5" ht="14.25" customHeight="1">
      <c r="A267" s="166"/>
      <c r="B267" s="169"/>
      <c r="C267" s="234">
        <v>4120</v>
      </c>
      <c r="D267" s="147" t="s">
        <v>260</v>
      </c>
      <c r="E267" s="168">
        <v>50556</v>
      </c>
    </row>
    <row r="268" spans="1:5" ht="14.25" customHeight="1">
      <c r="A268" s="166"/>
      <c r="B268" s="169"/>
      <c r="C268" s="234">
        <v>4140</v>
      </c>
      <c r="D268" s="147" t="s">
        <v>311</v>
      </c>
      <c r="E268" s="168">
        <v>5500</v>
      </c>
    </row>
    <row r="269" spans="1:5" ht="14.25" customHeight="1">
      <c r="A269" s="166"/>
      <c r="B269" s="169"/>
      <c r="C269" s="234">
        <v>4210</v>
      </c>
      <c r="D269" s="147" t="s">
        <v>262</v>
      </c>
      <c r="E269" s="168">
        <v>14000</v>
      </c>
    </row>
    <row r="270" spans="1:5" ht="14.25" customHeight="1">
      <c r="A270" s="166"/>
      <c r="B270" s="169"/>
      <c r="C270" s="234">
        <v>4240</v>
      </c>
      <c r="D270" s="147" t="s">
        <v>349</v>
      </c>
      <c r="E270" s="168">
        <v>1500</v>
      </c>
    </row>
    <row r="271" spans="1:5" ht="14.25" customHeight="1">
      <c r="A271" s="166"/>
      <c r="B271" s="169"/>
      <c r="C271" s="234">
        <v>4260</v>
      </c>
      <c r="D271" s="147" t="s">
        <v>292</v>
      </c>
      <c r="E271" s="168">
        <v>75000</v>
      </c>
    </row>
    <row r="272" spans="1:5" ht="14.25" customHeight="1">
      <c r="A272" s="166"/>
      <c r="B272" s="169"/>
      <c r="C272" s="234">
        <v>4270</v>
      </c>
      <c r="D272" s="147" t="s">
        <v>264</v>
      </c>
      <c r="E272" s="168">
        <v>1000</v>
      </c>
    </row>
    <row r="273" spans="1:5" ht="14.25" customHeight="1">
      <c r="A273" s="166"/>
      <c r="B273" s="169"/>
      <c r="C273" s="234">
        <v>4280</v>
      </c>
      <c r="D273" s="147" t="s">
        <v>293</v>
      </c>
      <c r="E273" s="168">
        <v>2000</v>
      </c>
    </row>
    <row r="274" spans="1:5" ht="14.25" customHeight="1">
      <c r="A274" s="166"/>
      <c r="B274" s="169"/>
      <c r="C274" s="234">
        <v>4300</v>
      </c>
      <c r="D274" s="147" t="s">
        <v>266</v>
      </c>
      <c r="E274" s="168">
        <v>15150</v>
      </c>
    </row>
    <row r="275" spans="1:5" ht="14.25" customHeight="1">
      <c r="A275" s="166"/>
      <c r="B275" s="169"/>
      <c r="C275" s="234">
        <v>4350</v>
      </c>
      <c r="D275" s="147" t="s">
        <v>267</v>
      </c>
      <c r="E275" s="168">
        <v>1000</v>
      </c>
    </row>
    <row r="276" spans="1:5" ht="25.5">
      <c r="A276" s="166"/>
      <c r="B276" s="169"/>
      <c r="C276" s="234">
        <v>4370</v>
      </c>
      <c r="D276" s="147" t="s">
        <v>269</v>
      </c>
      <c r="E276" s="168">
        <v>1500</v>
      </c>
    </row>
    <row r="277" spans="1:5" ht="14.25" customHeight="1">
      <c r="A277" s="166"/>
      <c r="B277" s="169"/>
      <c r="C277" s="234">
        <v>4410</v>
      </c>
      <c r="D277" s="147" t="s">
        <v>270</v>
      </c>
      <c r="E277" s="168">
        <v>500</v>
      </c>
    </row>
    <row r="278" spans="1:5" ht="14.25" customHeight="1">
      <c r="A278" s="166"/>
      <c r="B278" s="169"/>
      <c r="C278" s="234">
        <v>4430</v>
      </c>
      <c r="D278" s="147" t="s">
        <v>271</v>
      </c>
      <c r="E278" s="168">
        <v>2000</v>
      </c>
    </row>
    <row r="279" spans="1:5" ht="14.25" customHeight="1">
      <c r="A279" s="166"/>
      <c r="B279" s="169"/>
      <c r="C279" s="234">
        <v>4440</v>
      </c>
      <c r="D279" s="147" t="s">
        <v>350</v>
      </c>
      <c r="E279" s="168">
        <v>103000</v>
      </c>
    </row>
    <row r="280" spans="1:5" ht="27.75" customHeight="1">
      <c r="A280" s="166"/>
      <c r="B280" s="169"/>
      <c r="C280" s="234">
        <v>4700</v>
      </c>
      <c r="D280" s="147" t="s">
        <v>296</v>
      </c>
      <c r="E280" s="168">
        <v>1000</v>
      </c>
    </row>
    <row r="281" spans="1:5" ht="26.25" customHeight="1">
      <c r="A281" s="166"/>
      <c r="B281" s="169"/>
      <c r="C281" s="234">
        <v>4740</v>
      </c>
      <c r="D281" s="147" t="s">
        <v>351</v>
      </c>
      <c r="E281" s="168">
        <v>500</v>
      </c>
    </row>
    <row r="282" spans="1:5" ht="25.5">
      <c r="A282" s="166"/>
      <c r="B282" s="169"/>
      <c r="C282" s="234">
        <v>4750</v>
      </c>
      <c r="D282" s="147" t="s">
        <v>278</v>
      </c>
      <c r="E282" s="168">
        <v>500</v>
      </c>
    </row>
    <row r="283" spans="1:5" ht="12.75">
      <c r="A283" s="166"/>
      <c r="B283" s="169"/>
      <c r="C283" s="234">
        <v>6050</v>
      </c>
      <c r="D283" s="147" t="s">
        <v>251</v>
      </c>
      <c r="E283" s="168">
        <v>591800</v>
      </c>
    </row>
    <row r="284" spans="1:5" ht="12.75">
      <c r="A284" s="166"/>
      <c r="B284" s="235"/>
      <c r="C284" s="187"/>
      <c r="D284" s="188"/>
      <c r="E284" s="12">
        <f>SUM(E263:E283)</f>
        <v>3208452</v>
      </c>
    </row>
    <row r="285" spans="1:5" s="135" customFormat="1" ht="14.25" customHeight="1">
      <c r="A285" s="161"/>
      <c r="B285" s="215">
        <v>80104</v>
      </c>
      <c r="C285" s="259"/>
      <c r="D285" s="250" t="s">
        <v>188</v>
      </c>
      <c r="E285" s="163"/>
    </row>
    <row r="286" spans="1:5" s="135" customFormat="1" ht="38.25">
      <c r="A286" s="161"/>
      <c r="B286" s="161"/>
      <c r="C286" s="262">
        <v>2310</v>
      </c>
      <c r="D286" s="263" t="s">
        <v>352</v>
      </c>
      <c r="E286" s="165">
        <v>5500</v>
      </c>
    </row>
    <row r="287" spans="1:5" s="135" customFormat="1" ht="25.5">
      <c r="A287" s="161"/>
      <c r="B287" s="161"/>
      <c r="C287" s="262">
        <v>2540</v>
      </c>
      <c r="D287" s="263" t="s">
        <v>353</v>
      </c>
      <c r="E287" s="165">
        <v>173500</v>
      </c>
    </row>
    <row r="288" spans="1:5" s="135" customFormat="1" ht="14.25" customHeight="1">
      <c r="A288" s="161"/>
      <c r="B288" s="161"/>
      <c r="C288" s="262">
        <v>3020</v>
      </c>
      <c r="D288" s="263" t="s">
        <v>303</v>
      </c>
      <c r="E288" s="165">
        <v>43100</v>
      </c>
    </row>
    <row r="289" spans="1:5" ht="14.25" customHeight="1">
      <c r="A289" s="166"/>
      <c r="B289" s="166"/>
      <c r="C289" s="234">
        <v>4010</v>
      </c>
      <c r="D289" s="147" t="s">
        <v>257</v>
      </c>
      <c r="E289" s="168">
        <v>572900</v>
      </c>
    </row>
    <row r="290" spans="1:5" ht="14.25" customHeight="1">
      <c r="A290" s="166"/>
      <c r="B290" s="166"/>
      <c r="C290" s="234">
        <v>4040</v>
      </c>
      <c r="D290" s="147" t="s">
        <v>258</v>
      </c>
      <c r="E290" s="168">
        <v>45500</v>
      </c>
    </row>
    <row r="291" spans="1:5" ht="14.25" customHeight="1">
      <c r="A291" s="166"/>
      <c r="B291" s="166"/>
      <c r="C291" s="234">
        <v>4110</v>
      </c>
      <c r="D291" s="147" t="s">
        <v>290</v>
      </c>
      <c r="E291" s="168">
        <v>101715</v>
      </c>
    </row>
    <row r="292" spans="1:5" ht="14.25" customHeight="1">
      <c r="A292" s="166"/>
      <c r="B292" s="166"/>
      <c r="C292" s="234">
        <v>4120</v>
      </c>
      <c r="D292" s="147" t="s">
        <v>260</v>
      </c>
      <c r="E292" s="168">
        <v>16719</v>
      </c>
    </row>
    <row r="293" spans="1:5" ht="14.25" customHeight="1">
      <c r="A293" s="166"/>
      <c r="B293" s="166"/>
      <c r="C293" s="234">
        <v>4140</v>
      </c>
      <c r="D293" s="147" t="s">
        <v>311</v>
      </c>
      <c r="E293" s="168">
        <v>2200</v>
      </c>
    </row>
    <row r="294" spans="1:5" ht="14.25" customHeight="1">
      <c r="A294" s="166"/>
      <c r="B294" s="166"/>
      <c r="C294" s="234">
        <v>4210</v>
      </c>
      <c r="D294" s="147" t="s">
        <v>262</v>
      </c>
      <c r="E294" s="168">
        <v>3000</v>
      </c>
    </row>
    <row r="295" spans="1:5" ht="14.25" customHeight="1">
      <c r="A295" s="166"/>
      <c r="B295" s="166"/>
      <c r="C295" s="234">
        <v>4240</v>
      </c>
      <c r="D295" s="147" t="s">
        <v>349</v>
      </c>
      <c r="E295" s="168">
        <v>500</v>
      </c>
    </row>
    <row r="296" spans="1:5" ht="14.25" customHeight="1">
      <c r="A296" s="166"/>
      <c r="B296" s="166"/>
      <c r="C296" s="234">
        <v>4260</v>
      </c>
      <c r="D296" s="147" t="s">
        <v>292</v>
      </c>
      <c r="E296" s="168">
        <v>30000</v>
      </c>
    </row>
    <row r="297" spans="1:5" ht="14.25" customHeight="1">
      <c r="A297" s="166"/>
      <c r="B297" s="166"/>
      <c r="C297" s="234">
        <v>4270</v>
      </c>
      <c r="D297" s="147" t="s">
        <v>264</v>
      </c>
      <c r="E297" s="168">
        <v>400</v>
      </c>
    </row>
    <row r="298" spans="1:5" ht="14.25" customHeight="1">
      <c r="A298" s="166"/>
      <c r="B298" s="166"/>
      <c r="C298" s="234">
        <v>4280</v>
      </c>
      <c r="D298" s="147" t="s">
        <v>265</v>
      </c>
      <c r="E298" s="168">
        <v>1800</v>
      </c>
    </row>
    <row r="299" spans="1:5" ht="14.25" customHeight="1">
      <c r="A299" s="166"/>
      <c r="B299" s="166"/>
      <c r="C299" s="234">
        <v>4300</v>
      </c>
      <c r="D299" s="147" t="s">
        <v>266</v>
      </c>
      <c r="E299" s="168">
        <v>3400</v>
      </c>
    </row>
    <row r="300" spans="1:5" ht="14.25" customHeight="1">
      <c r="A300" s="166"/>
      <c r="B300" s="166"/>
      <c r="C300" s="234">
        <v>4350</v>
      </c>
      <c r="D300" s="147" t="s">
        <v>267</v>
      </c>
      <c r="E300" s="168">
        <v>350</v>
      </c>
    </row>
    <row r="301" spans="1:5" ht="29.25" customHeight="1">
      <c r="A301" s="166"/>
      <c r="B301" s="166"/>
      <c r="C301" s="234">
        <v>4370</v>
      </c>
      <c r="D301" s="147" t="s">
        <v>269</v>
      </c>
      <c r="E301" s="168">
        <v>600</v>
      </c>
    </row>
    <row r="302" spans="1:5" ht="14.25" customHeight="1">
      <c r="A302" s="166"/>
      <c r="B302" s="166"/>
      <c r="C302" s="234">
        <v>4410</v>
      </c>
      <c r="D302" s="147" t="s">
        <v>270</v>
      </c>
      <c r="E302" s="168">
        <v>300</v>
      </c>
    </row>
    <row r="303" spans="1:5" ht="14.25" customHeight="1">
      <c r="A303" s="166"/>
      <c r="B303" s="166"/>
      <c r="C303" s="234">
        <v>4430</v>
      </c>
      <c r="D303" s="147" t="s">
        <v>271</v>
      </c>
      <c r="E303" s="168">
        <v>800</v>
      </c>
    </row>
    <row r="304" spans="1:5" ht="14.25" customHeight="1">
      <c r="A304" s="217"/>
      <c r="B304" s="217"/>
      <c r="C304" s="234">
        <v>4440</v>
      </c>
      <c r="D304" s="147" t="s">
        <v>272</v>
      </c>
      <c r="E304" s="168">
        <v>28500</v>
      </c>
    </row>
    <row r="305" spans="1:5" ht="26.25" customHeight="1">
      <c r="A305" s="218"/>
      <c r="B305" s="218"/>
      <c r="C305" s="234">
        <v>4700</v>
      </c>
      <c r="D305" s="147" t="s">
        <v>354</v>
      </c>
      <c r="E305" s="168">
        <v>500</v>
      </c>
    </row>
    <row r="306" spans="1:5" ht="28.5" customHeight="1">
      <c r="A306" s="166"/>
      <c r="B306" s="166"/>
      <c r="C306" s="234">
        <v>4740</v>
      </c>
      <c r="D306" s="147" t="s">
        <v>277</v>
      </c>
      <c r="E306" s="168">
        <v>500</v>
      </c>
    </row>
    <row r="307" spans="1:5" ht="27" customHeight="1">
      <c r="A307" s="166"/>
      <c r="B307" s="166"/>
      <c r="C307" s="234">
        <v>4750</v>
      </c>
      <c r="D307" s="147" t="s">
        <v>355</v>
      </c>
      <c r="E307" s="168">
        <v>500</v>
      </c>
    </row>
    <row r="308" spans="1:5" ht="18" customHeight="1">
      <c r="A308" s="166"/>
      <c r="B308" s="166"/>
      <c r="C308" s="198"/>
      <c r="D308" s="188"/>
      <c r="E308" s="12">
        <f>SUM(E286:E307)</f>
        <v>1032284</v>
      </c>
    </row>
    <row r="309" spans="1:5" s="135" customFormat="1" ht="14.25" customHeight="1">
      <c r="A309" s="281"/>
      <c r="B309" s="248">
        <v>80110</v>
      </c>
      <c r="C309" s="259"/>
      <c r="D309" s="250" t="s">
        <v>144</v>
      </c>
      <c r="E309" s="163"/>
    </row>
    <row r="310" spans="1:5" s="139" customFormat="1" ht="14.25" customHeight="1">
      <c r="A310" s="283"/>
      <c r="B310" s="284"/>
      <c r="C310" s="262">
        <v>3020</v>
      </c>
      <c r="D310" s="263" t="s">
        <v>356</v>
      </c>
      <c r="E310" s="165">
        <v>112700</v>
      </c>
    </row>
    <row r="311" spans="1:5" ht="14.25" customHeight="1">
      <c r="A311" s="282"/>
      <c r="B311" s="166"/>
      <c r="C311" s="234">
        <v>4010</v>
      </c>
      <c r="D311" s="147" t="s">
        <v>257</v>
      </c>
      <c r="E311" s="168">
        <v>1360900</v>
      </c>
    </row>
    <row r="312" spans="1:5" ht="14.25" customHeight="1">
      <c r="A312" s="282"/>
      <c r="B312" s="166"/>
      <c r="C312" s="234">
        <v>4040</v>
      </c>
      <c r="D312" s="147" t="s">
        <v>258</v>
      </c>
      <c r="E312" s="168">
        <v>115400</v>
      </c>
    </row>
    <row r="313" spans="1:5" ht="14.25" customHeight="1">
      <c r="A313" s="282"/>
      <c r="B313" s="166"/>
      <c r="C313" s="234">
        <v>4110</v>
      </c>
      <c r="D313" s="147" t="s">
        <v>290</v>
      </c>
      <c r="E313" s="168">
        <v>243016</v>
      </c>
    </row>
    <row r="314" spans="1:5" ht="14.25" customHeight="1">
      <c r="A314" s="282"/>
      <c r="B314" s="166"/>
      <c r="C314" s="234">
        <v>4120</v>
      </c>
      <c r="D314" s="147" t="s">
        <v>305</v>
      </c>
      <c r="E314" s="168">
        <v>37421</v>
      </c>
    </row>
    <row r="315" spans="1:5" ht="14.25" customHeight="1">
      <c r="A315" s="282"/>
      <c r="B315" s="166"/>
      <c r="C315" s="234">
        <v>4140</v>
      </c>
      <c r="D315" s="147" t="s">
        <v>311</v>
      </c>
      <c r="E315" s="168">
        <v>1000</v>
      </c>
    </row>
    <row r="316" spans="1:5" ht="14.25" customHeight="1">
      <c r="A316" s="282"/>
      <c r="B316" s="166"/>
      <c r="C316" s="234">
        <v>4210</v>
      </c>
      <c r="D316" s="147" t="s">
        <v>262</v>
      </c>
      <c r="E316" s="168">
        <v>5000</v>
      </c>
    </row>
    <row r="317" spans="1:5" ht="14.25" customHeight="1">
      <c r="A317" s="282"/>
      <c r="B317" s="166"/>
      <c r="C317" s="234">
        <v>4240</v>
      </c>
      <c r="D317" s="147" t="s">
        <v>349</v>
      </c>
      <c r="E317" s="168">
        <v>1000</v>
      </c>
    </row>
    <row r="318" spans="1:5" ht="14.25" customHeight="1">
      <c r="A318" s="282"/>
      <c r="B318" s="166"/>
      <c r="C318" s="234">
        <v>4260</v>
      </c>
      <c r="D318" s="147" t="s">
        <v>292</v>
      </c>
      <c r="E318" s="168">
        <v>75000</v>
      </c>
    </row>
    <row r="319" spans="1:5" ht="14.25" customHeight="1">
      <c r="A319" s="282"/>
      <c r="B319" s="166"/>
      <c r="C319" s="234">
        <v>4270</v>
      </c>
      <c r="D319" s="147" t="s">
        <v>264</v>
      </c>
      <c r="E319" s="168">
        <v>5000</v>
      </c>
    </row>
    <row r="320" spans="1:5" ht="14.25" customHeight="1">
      <c r="A320" s="282"/>
      <c r="B320" s="166"/>
      <c r="C320" s="234">
        <v>4280</v>
      </c>
      <c r="D320" s="147" t="s">
        <v>293</v>
      </c>
      <c r="E320" s="168">
        <v>1000</v>
      </c>
    </row>
    <row r="321" spans="1:5" ht="14.25" customHeight="1">
      <c r="A321" s="282"/>
      <c r="B321" s="166"/>
      <c r="C321" s="234">
        <v>4300</v>
      </c>
      <c r="D321" s="147" t="s">
        <v>266</v>
      </c>
      <c r="E321" s="168">
        <v>15500</v>
      </c>
    </row>
    <row r="322" spans="1:5" ht="14.25" customHeight="1">
      <c r="A322" s="282"/>
      <c r="B322" s="166"/>
      <c r="C322" s="234">
        <v>4350</v>
      </c>
      <c r="D322" s="147" t="s">
        <v>313</v>
      </c>
      <c r="E322" s="168">
        <v>1300</v>
      </c>
    </row>
    <row r="323" spans="1:5" ht="29.25" customHeight="1">
      <c r="A323" s="282"/>
      <c r="B323" s="166"/>
      <c r="C323" s="234">
        <v>4370</v>
      </c>
      <c r="D323" s="147" t="s">
        <v>269</v>
      </c>
      <c r="E323" s="168">
        <v>1500</v>
      </c>
    </row>
    <row r="324" spans="1:5" ht="14.25" customHeight="1">
      <c r="A324" s="282"/>
      <c r="B324" s="166"/>
      <c r="C324" s="234">
        <v>4410</v>
      </c>
      <c r="D324" s="147" t="s">
        <v>270</v>
      </c>
      <c r="E324" s="168">
        <v>500</v>
      </c>
    </row>
    <row r="325" spans="1:5" ht="14.25" customHeight="1">
      <c r="A325" s="282"/>
      <c r="B325" s="166"/>
      <c r="C325" s="234">
        <v>4430</v>
      </c>
      <c r="D325" s="147" t="s">
        <v>271</v>
      </c>
      <c r="E325" s="168">
        <v>4500</v>
      </c>
    </row>
    <row r="326" spans="1:5" ht="15" customHeight="1">
      <c r="A326" s="282"/>
      <c r="B326" s="166"/>
      <c r="C326" s="234">
        <v>4440</v>
      </c>
      <c r="D326" s="147" t="s">
        <v>272</v>
      </c>
      <c r="E326" s="168">
        <v>82000</v>
      </c>
    </row>
    <row r="327" spans="1:5" ht="26.25" customHeight="1">
      <c r="A327" s="282"/>
      <c r="B327" s="166"/>
      <c r="C327" s="234">
        <v>4700</v>
      </c>
      <c r="D327" s="147" t="s">
        <v>354</v>
      </c>
      <c r="E327" s="168">
        <v>1000</v>
      </c>
    </row>
    <row r="328" spans="1:5" ht="28.5" customHeight="1">
      <c r="A328" s="282"/>
      <c r="B328" s="166"/>
      <c r="C328" s="234">
        <v>4740</v>
      </c>
      <c r="D328" s="147" t="s">
        <v>277</v>
      </c>
      <c r="E328" s="168">
        <v>500</v>
      </c>
    </row>
    <row r="329" spans="1:5" ht="27" customHeight="1">
      <c r="A329" s="282"/>
      <c r="B329" s="166"/>
      <c r="C329" s="234">
        <v>4750</v>
      </c>
      <c r="D329" s="147" t="s">
        <v>355</v>
      </c>
      <c r="E329" s="168">
        <v>500</v>
      </c>
    </row>
    <row r="330" spans="1:5" ht="15" customHeight="1">
      <c r="A330" s="282"/>
      <c r="B330" s="217"/>
      <c r="C330" s="187"/>
      <c r="D330" s="188"/>
      <c r="E330" s="12">
        <f>SUM(E310:E329)</f>
        <v>2064737</v>
      </c>
    </row>
    <row r="331" spans="1:5" s="135" customFormat="1" ht="14.25" customHeight="1">
      <c r="A331" s="161"/>
      <c r="B331" s="266">
        <v>80113</v>
      </c>
      <c r="C331" s="249"/>
      <c r="D331" s="250" t="s">
        <v>357</v>
      </c>
      <c r="E331" s="163"/>
    </row>
    <row r="332" spans="1:5" ht="16.5" customHeight="1">
      <c r="A332" s="166"/>
      <c r="B332" s="285"/>
      <c r="C332" s="258">
        <v>4300</v>
      </c>
      <c r="D332" s="241" t="s">
        <v>266</v>
      </c>
      <c r="E332" s="286">
        <v>46500</v>
      </c>
    </row>
    <row r="333" spans="1:5" ht="14.25" customHeight="1">
      <c r="A333" s="166"/>
      <c r="B333" s="257"/>
      <c r="C333" s="198"/>
      <c r="D333" s="188"/>
      <c r="E333" s="12">
        <f>SUM(E332:E332)</f>
        <v>46500</v>
      </c>
    </row>
    <row r="334" spans="1:5" s="135" customFormat="1" ht="14.25" customHeight="1">
      <c r="A334" s="161"/>
      <c r="B334" s="256">
        <v>80146</v>
      </c>
      <c r="C334" s="249"/>
      <c r="D334" s="250" t="s">
        <v>358</v>
      </c>
      <c r="E334" s="163"/>
    </row>
    <row r="335" spans="1:5" s="135" customFormat="1" ht="14.25" customHeight="1">
      <c r="A335" s="161"/>
      <c r="B335" s="266"/>
      <c r="C335" s="267">
        <v>4210</v>
      </c>
      <c r="D335" s="263" t="s">
        <v>262</v>
      </c>
      <c r="E335" s="165">
        <v>1000</v>
      </c>
    </row>
    <row r="336" spans="1:5" ht="14.25" customHeight="1">
      <c r="A336" s="166"/>
      <c r="B336" s="257"/>
      <c r="C336" s="258">
        <v>4300</v>
      </c>
      <c r="D336" s="241" t="s">
        <v>266</v>
      </c>
      <c r="E336" s="168">
        <v>26511</v>
      </c>
    </row>
    <row r="337" spans="1:5" ht="14.25" customHeight="1">
      <c r="A337" s="166"/>
      <c r="B337" s="257"/>
      <c r="C337" s="258">
        <v>4410</v>
      </c>
      <c r="D337" s="241" t="s">
        <v>270</v>
      </c>
      <c r="E337" s="168">
        <v>2621</v>
      </c>
    </row>
    <row r="338" spans="1:5" ht="14.25" customHeight="1">
      <c r="A338" s="166"/>
      <c r="B338" s="257"/>
      <c r="C338" s="198"/>
      <c r="D338" s="188"/>
      <c r="E338" s="12">
        <f>SUM(E335:E337)</f>
        <v>30132</v>
      </c>
    </row>
    <row r="339" spans="1:5" s="135" customFormat="1" ht="14.25" customHeight="1">
      <c r="A339" s="161"/>
      <c r="B339" s="248">
        <v>80148</v>
      </c>
      <c r="C339" s="259"/>
      <c r="D339" s="250" t="s">
        <v>184</v>
      </c>
      <c r="E339" s="163"/>
    </row>
    <row r="340" spans="1:5" ht="14.25" customHeight="1">
      <c r="A340" s="166"/>
      <c r="B340" s="166"/>
      <c r="C340" s="234">
        <v>4010</v>
      </c>
      <c r="D340" s="147" t="s">
        <v>257</v>
      </c>
      <c r="E340" s="168">
        <v>377270</v>
      </c>
    </row>
    <row r="341" spans="1:5" ht="14.25" customHeight="1">
      <c r="A341" s="166"/>
      <c r="B341" s="166"/>
      <c r="C341" s="234">
        <v>4040</v>
      </c>
      <c r="D341" s="147" t="s">
        <v>258</v>
      </c>
      <c r="E341" s="168">
        <v>30900</v>
      </c>
    </row>
    <row r="342" spans="1:5" ht="14.25" customHeight="1">
      <c r="A342" s="166"/>
      <c r="B342" s="166"/>
      <c r="C342" s="234">
        <v>4110</v>
      </c>
      <c r="D342" s="147" t="s">
        <v>259</v>
      </c>
      <c r="E342" s="168">
        <v>55760</v>
      </c>
    </row>
    <row r="343" spans="1:5" ht="14.25" customHeight="1">
      <c r="A343" s="166"/>
      <c r="B343" s="166"/>
      <c r="C343" s="234">
        <v>4120</v>
      </c>
      <c r="D343" s="147" t="s">
        <v>260</v>
      </c>
      <c r="E343" s="168">
        <v>9820</v>
      </c>
    </row>
    <row r="344" spans="1:5" ht="14.25" customHeight="1">
      <c r="A344" s="166"/>
      <c r="B344" s="166"/>
      <c r="C344" s="234">
        <v>4170</v>
      </c>
      <c r="D344" s="147" t="s">
        <v>261</v>
      </c>
      <c r="E344" s="168">
        <v>1000</v>
      </c>
    </row>
    <row r="345" spans="1:5" ht="14.25" customHeight="1">
      <c r="A345" s="166"/>
      <c r="B345" s="166"/>
      <c r="C345" s="234">
        <v>4210</v>
      </c>
      <c r="D345" s="147" t="s">
        <v>262</v>
      </c>
      <c r="E345" s="168">
        <v>10200</v>
      </c>
    </row>
    <row r="346" spans="1:5" ht="14.25" customHeight="1">
      <c r="A346" s="166"/>
      <c r="B346" s="166"/>
      <c r="C346" s="234">
        <v>4220</v>
      </c>
      <c r="D346" s="147" t="s">
        <v>359</v>
      </c>
      <c r="E346" s="168">
        <v>178500</v>
      </c>
    </row>
    <row r="347" spans="1:5" ht="14.25" customHeight="1">
      <c r="A347" s="166"/>
      <c r="B347" s="166"/>
      <c r="C347" s="234">
        <v>4260</v>
      </c>
      <c r="D347" s="147" t="s">
        <v>292</v>
      </c>
      <c r="E347" s="168">
        <v>24700</v>
      </c>
    </row>
    <row r="348" spans="1:5" ht="14.25" customHeight="1">
      <c r="A348" s="166"/>
      <c r="B348" s="166"/>
      <c r="C348" s="234">
        <v>4270</v>
      </c>
      <c r="D348" s="147" t="s">
        <v>360</v>
      </c>
      <c r="E348" s="168">
        <v>5000</v>
      </c>
    </row>
    <row r="349" spans="1:5" ht="14.25" customHeight="1">
      <c r="A349" s="166"/>
      <c r="B349" s="166"/>
      <c r="C349" s="234">
        <v>4280</v>
      </c>
      <c r="D349" s="147" t="s">
        <v>293</v>
      </c>
      <c r="E349" s="168">
        <v>1300</v>
      </c>
    </row>
    <row r="350" spans="1:5" ht="14.25" customHeight="1">
      <c r="A350" s="166"/>
      <c r="B350" s="166"/>
      <c r="C350" s="234">
        <v>4300</v>
      </c>
      <c r="D350" s="147" t="s">
        <v>266</v>
      </c>
      <c r="E350" s="168">
        <v>8830</v>
      </c>
    </row>
    <row r="351" spans="1:5" ht="14.25" customHeight="1">
      <c r="A351" s="166"/>
      <c r="B351" s="166"/>
      <c r="C351" s="234">
        <v>4350</v>
      </c>
      <c r="D351" s="147" t="s">
        <v>267</v>
      </c>
      <c r="E351" s="168">
        <v>1200</v>
      </c>
    </row>
    <row r="352" spans="1:5" ht="29.25" customHeight="1">
      <c r="A352" s="217"/>
      <c r="B352" s="217"/>
      <c r="C352" s="234">
        <v>4370</v>
      </c>
      <c r="D352" s="147" t="s">
        <v>269</v>
      </c>
      <c r="E352" s="168">
        <v>1200</v>
      </c>
    </row>
    <row r="353" spans="1:5" ht="14.25" customHeight="1">
      <c r="A353" s="218"/>
      <c r="B353" s="287"/>
      <c r="C353" s="234">
        <v>4410</v>
      </c>
      <c r="D353" s="147" t="s">
        <v>270</v>
      </c>
      <c r="E353" s="168">
        <v>1000</v>
      </c>
    </row>
    <row r="354" spans="1:5" ht="14.25" customHeight="1">
      <c r="A354" s="166"/>
      <c r="B354" s="169"/>
      <c r="C354" s="234">
        <v>4430</v>
      </c>
      <c r="D354" s="147" t="s">
        <v>271</v>
      </c>
      <c r="E354" s="168">
        <v>3900</v>
      </c>
    </row>
    <row r="355" spans="1:5" ht="14.25" customHeight="1">
      <c r="A355" s="166"/>
      <c r="B355" s="169"/>
      <c r="C355" s="234">
        <v>4440</v>
      </c>
      <c r="D355" s="147" t="s">
        <v>272</v>
      </c>
      <c r="E355" s="168">
        <v>11800</v>
      </c>
    </row>
    <row r="356" spans="1:5" ht="14.25" customHeight="1">
      <c r="A356" s="166"/>
      <c r="B356" s="257"/>
      <c r="C356" s="261">
        <v>4530</v>
      </c>
      <c r="D356" s="241" t="s">
        <v>361</v>
      </c>
      <c r="E356" s="168">
        <v>2300</v>
      </c>
    </row>
    <row r="357" spans="1:5" ht="26.25" customHeight="1">
      <c r="A357" s="166"/>
      <c r="B357" s="257"/>
      <c r="C357" s="261">
        <v>4700</v>
      </c>
      <c r="D357" s="241" t="s">
        <v>296</v>
      </c>
      <c r="E357" s="168">
        <v>1000</v>
      </c>
    </row>
    <row r="358" spans="1:5" ht="28.5" customHeight="1">
      <c r="A358" s="166"/>
      <c r="B358" s="257"/>
      <c r="C358" s="261">
        <v>4740</v>
      </c>
      <c r="D358" s="241" t="s">
        <v>277</v>
      </c>
      <c r="E358" s="168">
        <v>500</v>
      </c>
    </row>
    <row r="359" spans="1:5" ht="27" customHeight="1">
      <c r="A359" s="166"/>
      <c r="B359" s="257"/>
      <c r="C359" s="261">
        <v>4750</v>
      </c>
      <c r="D359" s="241" t="s">
        <v>362</v>
      </c>
      <c r="E359" s="168">
        <v>500</v>
      </c>
    </row>
    <row r="360" spans="1:5" ht="17.25" customHeight="1">
      <c r="A360" s="166"/>
      <c r="B360" s="257"/>
      <c r="C360" s="187"/>
      <c r="D360" s="188"/>
      <c r="E360" s="12">
        <f>SUM(E340:E359)</f>
        <v>726680</v>
      </c>
    </row>
    <row r="361" spans="1:5" s="135" customFormat="1" ht="14.25" customHeight="1">
      <c r="A361" s="281"/>
      <c r="B361" s="248">
        <v>80195</v>
      </c>
      <c r="C361" s="259"/>
      <c r="D361" s="250" t="s">
        <v>102</v>
      </c>
      <c r="E361" s="163"/>
    </row>
    <row r="362" spans="1:5" s="135" customFormat="1" ht="38.25">
      <c r="A362" s="281"/>
      <c r="B362" s="269"/>
      <c r="C362" s="262">
        <v>2310</v>
      </c>
      <c r="D362" s="263" t="s">
        <v>363</v>
      </c>
      <c r="E362" s="165">
        <v>3000</v>
      </c>
    </row>
    <row r="363" spans="1:5" s="139" customFormat="1" ht="14.25" customHeight="1">
      <c r="A363" s="283"/>
      <c r="B363" s="284"/>
      <c r="C363" s="262">
        <v>3020</v>
      </c>
      <c r="D363" s="263" t="s">
        <v>356</v>
      </c>
      <c r="E363" s="165">
        <v>3013</v>
      </c>
    </row>
    <row r="364" spans="1:5" ht="14.25" customHeight="1">
      <c r="A364" s="282"/>
      <c r="B364" s="264"/>
      <c r="C364" s="234">
        <v>3240</v>
      </c>
      <c r="D364" s="147" t="s">
        <v>364</v>
      </c>
      <c r="E364" s="216">
        <v>40000</v>
      </c>
    </row>
    <row r="365" spans="1:5" ht="14.25" customHeight="1">
      <c r="A365" s="282"/>
      <c r="B365" s="264"/>
      <c r="C365" s="234">
        <v>4170</v>
      </c>
      <c r="D365" s="147" t="s">
        <v>261</v>
      </c>
      <c r="E365" s="216">
        <v>780</v>
      </c>
    </row>
    <row r="366" spans="1:5" ht="14.25" customHeight="1">
      <c r="A366" s="282"/>
      <c r="B366" s="166"/>
      <c r="C366" s="234">
        <v>4210</v>
      </c>
      <c r="D366" s="147" t="s">
        <v>262</v>
      </c>
      <c r="E366" s="168">
        <v>2000</v>
      </c>
    </row>
    <row r="367" spans="1:5" ht="17.25" customHeight="1">
      <c r="A367" s="275"/>
      <c r="B367" s="252"/>
      <c r="C367" s="187"/>
      <c r="D367" s="188"/>
      <c r="E367" s="12">
        <f>SUM(E362:E366)</f>
        <v>48793</v>
      </c>
    </row>
    <row r="368" spans="1:5" s="160" customFormat="1" ht="14.25" customHeight="1">
      <c r="A368" s="172"/>
      <c r="B368" s="173"/>
      <c r="C368" s="174"/>
      <c r="D368" s="175"/>
      <c r="E368" s="15">
        <f>E367+E360+E338+E333+E330+E308+E284</f>
        <v>7157578</v>
      </c>
    </row>
    <row r="369" spans="1:5" s="131" customFormat="1" ht="18" customHeight="1">
      <c r="A369" s="288">
        <v>803</v>
      </c>
      <c r="B369" s="280"/>
      <c r="C369" s="280"/>
      <c r="D369" s="246" t="s">
        <v>365</v>
      </c>
      <c r="E369" s="255"/>
    </row>
    <row r="370" spans="1:5" s="135" customFormat="1" ht="12.75">
      <c r="A370" s="269"/>
      <c r="B370" s="248">
        <v>80395</v>
      </c>
      <c r="C370" s="248"/>
      <c r="D370" s="250" t="s">
        <v>102</v>
      </c>
      <c r="E370" s="163"/>
    </row>
    <row r="371" spans="1:5" ht="12.75">
      <c r="A371" s="264"/>
      <c r="B371" s="264"/>
      <c r="C371" s="265">
        <v>3210</v>
      </c>
      <c r="D371" s="241" t="s">
        <v>366</v>
      </c>
      <c r="E371" s="168">
        <v>40000</v>
      </c>
    </row>
    <row r="372" spans="1:5" ht="14.25" customHeight="1">
      <c r="A372" s="252"/>
      <c r="B372" s="252"/>
      <c r="C372" s="252"/>
      <c r="D372" s="241"/>
      <c r="E372" s="12">
        <f>SUM(E371)</f>
        <v>40000</v>
      </c>
    </row>
    <row r="373" spans="1:5" s="160" customFormat="1" ht="14.25" customHeight="1">
      <c r="A373" s="279"/>
      <c r="B373" s="174"/>
      <c r="C373" s="174"/>
      <c r="D373" s="175"/>
      <c r="E373" s="15">
        <f>E372</f>
        <v>40000</v>
      </c>
    </row>
    <row r="374" spans="1:5" s="131" customFormat="1" ht="14.25" customHeight="1">
      <c r="A374" s="176">
        <v>851</v>
      </c>
      <c r="B374" s="280"/>
      <c r="C374" s="254"/>
      <c r="D374" s="246" t="s">
        <v>191</v>
      </c>
      <c r="E374" s="255"/>
    </row>
    <row r="375" spans="1:5" s="135" customFormat="1" ht="14.25" customHeight="1">
      <c r="A375" s="161"/>
      <c r="B375" s="256">
        <v>85153</v>
      </c>
      <c r="C375" s="249"/>
      <c r="D375" s="250" t="s">
        <v>367</v>
      </c>
      <c r="E375" s="163"/>
    </row>
    <row r="376" spans="1:5" s="139" customFormat="1" ht="48.75" customHeight="1">
      <c r="A376" s="192"/>
      <c r="B376" s="289"/>
      <c r="C376" s="267">
        <v>2310</v>
      </c>
      <c r="D376" s="263" t="s">
        <v>363</v>
      </c>
      <c r="E376" s="165">
        <v>1000</v>
      </c>
    </row>
    <row r="377" spans="1:5" s="139" customFormat="1" ht="36.75" customHeight="1">
      <c r="A377" s="192"/>
      <c r="B377" s="289"/>
      <c r="C377" s="267">
        <v>2820</v>
      </c>
      <c r="D377" s="263" t="s">
        <v>368</v>
      </c>
      <c r="E377" s="165">
        <v>3000</v>
      </c>
    </row>
    <row r="378" spans="1:5" ht="14.25" customHeight="1">
      <c r="A378" s="166"/>
      <c r="B378" s="257"/>
      <c r="C378" s="258">
        <v>4170</v>
      </c>
      <c r="D378" s="241" t="s">
        <v>261</v>
      </c>
      <c r="E378" s="168">
        <v>2880</v>
      </c>
    </row>
    <row r="379" spans="1:5" ht="14.25" customHeight="1">
      <c r="A379" s="166"/>
      <c r="B379" s="257"/>
      <c r="C379" s="258">
        <v>4210</v>
      </c>
      <c r="D379" s="241" t="s">
        <v>262</v>
      </c>
      <c r="E379" s="168">
        <v>800</v>
      </c>
    </row>
    <row r="380" spans="1:5" ht="14.25" customHeight="1">
      <c r="A380" s="166"/>
      <c r="B380" s="257"/>
      <c r="C380" s="258">
        <v>4300</v>
      </c>
      <c r="D380" s="241" t="s">
        <v>266</v>
      </c>
      <c r="E380" s="168">
        <v>3400</v>
      </c>
    </row>
    <row r="381" spans="1:5" ht="14.25" customHeight="1">
      <c r="A381" s="166"/>
      <c r="B381" s="257"/>
      <c r="C381" s="258">
        <v>4410</v>
      </c>
      <c r="D381" s="241" t="s">
        <v>270</v>
      </c>
      <c r="E381" s="168">
        <v>180</v>
      </c>
    </row>
    <row r="382" spans="1:5" ht="30" customHeight="1">
      <c r="A382" s="166"/>
      <c r="B382" s="257"/>
      <c r="C382" s="258">
        <v>4700</v>
      </c>
      <c r="D382" s="241" t="s">
        <v>296</v>
      </c>
      <c r="E382" s="168">
        <v>680</v>
      </c>
    </row>
    <row r="383" spans="1:5" ht="18.75" customHeight="1">
      <c r="A383" s="166"/>
      <c r="B383" s="257"/>
      <c r="C383" s="198"/>
      <c r="D383" s="188"/>
      <c r="E383" s="12">
        <f>SUM(E376:E382)</f>
        <v>11940</v>
      </c>
    </row>
    <row r="384" spans="1:5" s="135" customFormat="1" ht="14.25" customHeight="1">
      <c r="A384" s="161"/>
      <c r="B384" s="248">
        <v>85154</v>
      </c>
      <c r="C384" s="259"/>
      <c r="D384" s="250" t="s">
        <v>369</v>
      </c>
      <c r="E384" s="163"/>
    </row>
    <row r="385" spans="1:5" s="135" customFormat="1" ht="41.25" customHeight="1">
      <c r="A385" s="161"/>
      <c r="B385" s="269"/>
      <c r="C385" s="233">
        <v>2310</v>
      </c>
      <c r="D385" s="263" t="s">
        <v>363</v>
      </c>
      <c r="E385" s="165">
        <v>1000</v>
      </c>
    </row>
    <row r="386" spans="1:5" ht="40.5" customHeight="1">
      <c r="A386" s="166"/>
      <c r="B386" s="166"/>
      <c r="C386" s="234">
        <v>2820</v>
      </c>
      <c r="D386" s="263" t="s">
        <v>368</v>
      </c>
      <c r="E386" s="168">
        <v>6000</v>
      </c>
    </row>
    <row r="387" spans="1:5" ht="14.25" customHeight="1">
      <c r="A387" s="166"/>
      <c r="B387" s="166"/>
      <c r="C387" s="234">
        <v>4010</v>
      </c>
      <c r="D387" s="147" t="s">
        <v>257</v>
      </c>
      <c r="E387" s="168">
        <v>46000</v>
      </c>
    </row>
    <row r="388" spans="1:5" ht="14.25" customHeight="1">
      <c r="A388" s="166"/>
      <c r="B388" s="166"/>
      <c r="C388" s="234">
        <v>4040</v>
      </c>
      <c r="D388" s="147" t="s">
        <v>258</v>
      </c>
      <c r="E388" s="168">
        <v>4000</v>
      </c>
    </row>
    <row r="389" spans="1:5" ht="14.25" customHeight="1">
      <c r="A389" s="166"/>
      <c r="B389" s="166"/>
      <c r="C389" s="234">
        <v>4110</v>
      </c>
      <c r="D389" s="147" t="s">
        <v>259</v>
      </c>
      <c r="E389" s="168">
        <v>9000</v>
      </c>
    </row>
    <row r="390" spans="1:5" ht="14.25" customHeight="1">
      <c r="A390" s="166"/>
      <c r="B390" s="166"/>
      <c r="C390" s="234">
        <v>4120</v>
      </c>
      <c r="D390" s="147" t="s">
        <v>260</v>
      </c>
      <c r="E390" s="168">
        <v>1500</v>
      </c>
    </row>
    <row r="391" spans="1:5" ht="14.25" customHeight="1">
      <c r="A391" s="166"/>
      <c r="B391" s="166"/>
      <c r="C391" s="234">
        <v>4170</v>
      </c>
      <c r="D391" s="147" t="s">
        <v>261</v>
      </c>
      <c r="E391" s="168">
        <v>14900</v>
      </c>
    </row>
    <row r="392" spans="1:5" ht="14.25" customHeight="1">
      <c r="A392" s="166"/>
      <c r="B392" s="166"/>
      <c r="C392" s="234">
        <v>4210</v>
      </c>
      <c r="D392" s="147" t="s">
        <v>262</v>
      </c>
      <c r="E392" s="168">
        <v>4000</v>
      </c>
    </row>
    <row r="393" spans="1:5" ht="13.5" customHeight="1">
      <c r="A393" s="166"/>
      <c r="B393" s="166"/>
      <c r="C393" s="234">
        <v>4240</v>
      </c>
      <c r="D393" s="147" t="s">
        <v>349</v>
      </c>
      <c r="E393" s="168">
        <v>500</v>
      </c>
    </row>
    <row r="394" spans="1:5" ht="14.25" customHeight="1">
      <c r="A394" s="217"/>
      <c r="B394" s="217"/>
      <c r="C394" s="234">
        <v>4260</v>
      </c>
      <c r="D394" s="147" t="s">
        <v>263</v>
      </c>
      <c r="E394" s="168">
        <v>2000</v>
      </c>
    </row>
    <row r="395" spans="1:5" ht="14.25" customHeight="1">
      <c r="A395" s="218"/>
      <c r="B395" s="287"/>
      <c r="C395" s="234">
        <v>4270</v>
      </c>
      <c r="D395" s="147" t="s">
        <v>360</v>
      </c>
      <c r="E395" s="168">
        <v>500</v>
      </c>
    </row>
    <row r="396" spans="1:5" ht="14.25" customHeight="1">
      <c r="A396" s="166"/>
      <c r="B396" s="169"/>
      <c r="C396" s="234">
        <v>4280</v>
      </c>
      <c r="D396" s="147" t="s">
        <v>265</v>
      </c>
      <c r="E396" s="168">
        <v>300</v>
      </c>
    </row>
    <row r="397" spans="1:5" ht="14.25" customHeight="1">
      <c r="A397" s="166"/>
      <c r="B397" s="169"/>
      <c r="C397" s="234">
        <v>4300</v>
      </c>
      <c r="D397" s="147" t="s">
        <v>266</v>
      </c>
      <c r="E397" s="168">
        <v>20960</v>
      </c>
    </row>
    <row r="398" spans="1:5" ht="14.25" customHeight="1">
      <c r="A398" s="166"/>
      <c r="B398" s="169"/>
      <c r="C398" s="234">
        <v>4350</v>
      </c>
      <c r="D398" s="147" t="s">
        <v>370</v>
      </c>
      <c r="E398" s="168">
        <v>800</v>
      </c>
    </row>
    <row r="399" spans="1:5" ht="25.5">
      <c r="A399" s="166"/>
      <c r="B399" s="169"/>
      <c r="C399" s="234">
        <v>4390</v>
      </c>
      <c r="D399" s="147" t="s">
        <v>316</v>
      </c>
      <c r="E399" s="168">
        <v>4600</v>
      </c>
    </row>
    <row r="400" spans="1:5" ht="14.25" customHeight="1">
      <c r="A400" s="166"/>
      <c r="B400" s="169"/>
      <c r="C400" s="234">
        <v>4410</v>
      </c>
      <c r="D400" s="147" t="s">
        <v>270</v>
      </c>
      <c r="E400" s="168">
        <v>600</v>
      </c>
    </row>
    <row r="401" spans="1:5" ht="14.25" customHeight="1">
      <c r="A401" s="166"/>
      <c r="B401" s="169"/>
      <c r="C401" s="234">
        <v>4430</v>
      </c>
      <c r="D401" s="147" t="s">
        <v>271</v>
      </c>
      <c r="E401" s="168">
        <v>1200</v>
      </c>
    </row>
    <row r="402" spans="1:5" ht="14.25" customHeight="1">
      <c r="A402" s="166"/>
      <c r="B402" s="257"/>
      <c r="C402" s="261">
        <v>4440</v>
      </c>
      <c r="D402" s="147" t="s">
        <v>306</v>
      </c>
      <c r="E402" s="168">
        <v>1300</v>
      </c>
    </row>
    <row r="403" spans="1:5" ht="14.25" customHeight="1">
      <c r="A403" s="166"/>
      <c r="B403" s="257"/>
      <c r="C403" s="261">
        <v>4610</v>
      </c>
      <c r="D403" s="147" t="s">
        <v>340</v>
      </c>
      <c r="E403" s="168">
        <v>480</v>
      </c>
    </row>
    <row r="404" spans="1:5" ht="26.25" customHeight="1">
      <c r="A404" s="166"/>
      <c r="B404" s="257"/>
      <c r="C404" s="234">
        <v>4700</v>
      </c>
      <c r="D404" s="241" t="s">
        <v>296</v>
      </c>
      <c r="E404" s="168">
        <v>990</v>
      </c>
    </row>
    <row r="405" spans="1:5" ht="28.5" customHeight="1">
      <c r="A405" s="166"/>
      <c r="B405" s="257"/>
      <c r="C405" s="261">
        <v>4740</v>
      </c>
      <c r="D405" s="241" t="s">
        <v>277</v>
      </c>
      <c r="E405" s="168">
        <v>250</v>
      </c>
    </row>
    <row r="406" spans="1:5" ht="24.75" customHeight="1">
      <c r="A406" s="166"/>
      <c r="B406" s="257"/>
      <c r="C406" s="234">
        <v>4750</v>
      </c>
      <c r="D406" s="241" t="s">
        <v>362</v>
      </c>
      <c r="E406" s="168">
        <v>500</v>
      </c>
    </row>
    <row r="407" spans="1:5" s="135" customFormat="1" ht="14.25" customHeight="1">
      <c r="A407" s="161"/>
      <c r="B407" s="268"/>
      <c r="C407" s="277"/>
      <c r="D407" s="142"/>
      <c r="E407" s="12">
        <f>SUM(E385:E406)</f>
        <v>121380</v>
      </c>
    </row>
    <row r="408" spans="1:5" s="135" customFormat="1" ht="14.25" customHeight="1">
      <c r="A408" s="161"/>
      <c r="B408" s="266">
        <v>85195</v>
      </c>
      <c r="C408" s="249"/>
      <c r="D408" s="133" t="s">
        <v>102</v>
      </c>
      <c r="E408" s="163"/>
    </row>
    <row r="409" spans="1:5" s="139" customFormat="1" ht="38.25">
      <c r="A409" s="290"/>
      <c r="B409" s="225"/>
      <c r="C409" s="219">
        <v>2310</v>
      </c>
      <c r="D409" s="263" t="s">
        <v>363</v>
      </c>
      <c r="E409" s="183">
        <v>2500</v>
      </c>
    </row>
    <row r="410" spans="1:5" s="139" customFormat="1" ht="25.5">
      <c r="A410" s="290"/>
      <c r="B410" s="225"/>
      <c r="C410" s="219">
        <v>2560</v>
      </c>
      <c r="D410" s="263" t="s">
        <v>371</v>
      </c>
      <c r="E410" s="183">
        <v>50000</v>
      </c>
    </row>
    <row r="411" spans="1:5" ht="39.75" customHeight="1">
      <c r="A411" s="166"/>
      <c r="B411" s="257"/>
      <c r="C411" s="258">
        <v>2820</v>
      </c>
      <c r="D411" s="147" t="s">
        <v>368</v>
      </c>
      <c r="E411" s="168">
        <v>6000</v>
      </c>
    </row>
    <row r="412" spans="1:5" ht="28.5" customHeight="1">
      <c r="A412" s="166"/>
      <c r="B412" s="257"/>
      <c r="C412" s="258">
        <v>4740</v>
      </c>
      <c r="D412" s="241" t="s">
        <v>277</v>
      </c>
      <c r="E412" s="168">
        <v>50</v>
      </c>
    </row>
    <row r="413" spans="1:5" ht="14.25" customHeight="1">
      <c r="A413" s="217"/>
      <c r="B413" s="197"/>
      <c r="C413" s="198"/>
      <c r="D413" s="188"/>
      <c r="E413" s="12">
        <f>SUM(E409:E412)</f>
        <v>58550</v>
      </c>
    </row>
    <row r="414" spans="1:5" s="131" customFormat="1" ht="14.25" customHeight="1">
      <c r="A414" s="151"/>
      <c r="B414" s="152"/>
      <c r="C414" s="153"/>
      <c r="D414" s="154"/>
      <c r="E414" s="155">
        <f>E413+E407+E383</f>
        <v>191870</v>
      </c>
    </row>
    <row r="415" spans="1:5" s="131" customFormat="1" ht="14.25" customHeight="1">
      <c r="A415" s="176">
        <v>852</v>
      </c>
      <c r="B415" s="291"/>
      <c r="C415" s="292"/>
      <c r="D415" s="129" t="s">
        <v>114</v>
      </c>
      <c r="E415" s="293"/>
    </row>
    <row r="416" spans="1:5" s="135" customFormat="1" ht="38.25">
      <c r="A416" s="161"/>
      <c r="B416" s="256">
        <v>85212</v>
      </c>
      <c r="C416" s="249"/>
      <c r="D416" s="133" t="s">
        <v>372</v>
      </c>
      <c r="E416" s="163"/>
    </row>
    <row r="417" spans="1:5" ht="14.25" customHeight="1">
      <c r="A417" s="166"/>
      <c r="B417" s="257"/>
      <c r="C417" s="258">
        <v>3110</v>
      </c>
      <c r="D417" s="147" t="s">
        <v>373</v>
      </c>
      <c r="E417" s="168">
        <v>772600</v>
      </c>
    </row>
    <row r="418" spans="1:5" ht="14.25" customHeight="1">
      <c r="A418" s="166"/>
      <c r="B418" s="169"/>
      <c r="C418" s="167">
        <v>4010</v>
      </c>
      <c r="D418" s="147" t="s">
        <v>257</v>
      </c>
      <c r="E418" s="168">
        <v>18000</v>
      </c>
    </row>
    <row r="419" spans="1:5" ht="14.25" customHeight="1">
      <c r="A419" s="166"/>
      <c r="B419" s="169"/>
      <c r="C419" s="167">
        <v>4110</v>
      </c>
      <c r="D419" s="147" t="s">
        <v>259</v>
      </c>
      <c r="E419" s="168">
        <v>6052</v>
      </c>
    </row>
    <row r="420" spans="1:5" ht="14.25" customHeight="1">
      <c r="A420" s="166"/>
      <c r="B420" s="169"/>
      <c r="C420" s="167">
        <v>4120</v>
      </c>
      <c r="D420" s="147" t="s">
        <v>260</v>
      </c>
      <c r="E420" s="168">
        <v>441</v>
      </c>
    </row>
    <row r="421" spans="1:5" ht="14.25" customHeight="1">
      <c r="A421" s="166"/>
      <c r="B421" s="169"/>
      <c r="C421" s="167">
        <v>4210</v>
      </c>
      <c r="D421" s="147" t="s">
        <v>374</v>
      </c>
      <c r="E421" s="168">
        <v>507</v>
      </c>
    </row>
    <row r="422" spans="1:5" ht="14.25" customHeight="1">
      <c r="A422" s="166"/>
      <c r="B422" s="169"/>
      <c r="C422" s="167">
        <v>4300</v>
      </c>
      <c r="D422" s="147" t="s">
        <v>338</v>
      </c>
      <c r="E422" s="168">
        <v>300</v>
      </c>
    </row>
    <row r="423" spans="1:5" ht="26.25" customHeight="1">
      <c r="A423" s="166"/>
      <c r="B423" s="257"/>
      <c r="C423" s="258">
        <v>4700</v>
      </c>
      <c r="D423" s="241" t="s">
        <v>296</v>
      </c>
      <c r="E423" s="168">
        <v>400</v>
      </c>
    </row>
    <row r="424" spans="1:5" ht="28.5" customHeight="1">
      <c r="A424" s="166"/>
      <c r="B424" s="257"/>
      <c r="C424" s="258">
        <v>4740</v>
      </c>
      <c r="D424" s="241" t="s">
        <v>277</v>
      </c>
      <c r="E424" s="168">
        <v>300</v>
      </c>
    </row>
    <row r="425" spans="1:5" ht="27" customHeight="1">
      <c r="A425" s="166"/>
      <c r="B425" s="257"/>
      <c r="C425" s="258">
        <v>4750</v>
      </c>
      <c r="D425" s="241" t="s">
        <v>355</v>
      </c>
      <c r="E425" s="168">
        <v>400</v>
      </c>
    </row>
    <row r="426" spans="1:5" s="135" customFormat="1" ht="14.25" customHeight="1">
      <c r="A426" s="161"/>
      <c r="B426" s="268"/>
      <c r="C426" s="141"/>
      <c r="D426" s="142"/>
      <c r="E426" s="12">
        <f>SUM(E417:E425)</f>
        <v>799000</v>
      </c>
    </row>
    <row r="427" spans="1:5" s="135" customFormat="1" ht="63.75">
      <c r="A427" s="161"/>
      <c r="B427" s="256">
        <v>85213</v>
      </c>
      <c r="C427" s="249"/>
      <c r="D427" s="10" t="s">
        <v>231</v>
      </c>
      <c r="E427" s="163"/>
    </row>
    <row r="428" spans="1:5" ht="14.25" customHeight="1">
      <c r="A428" s="166"/>
      <c r="B428" s="257"/>
      <c r="C428" s="258">
        <v>4130</v>
      </c>
      <c r="D428" s="147" t="s">
        <v>375</v>
      </c>
      <c r="E428" s="168">
        <v>3000</v>
      </c>
    </row>
    <row r="429" spans="1:5" s="135" customFormat="1" ht="14.25" customHeight="1">
      <c r="A429" s="161"/>
      <c r="B429" s="268"/>
      <c r="C429" s="141"/>
      <c r="D429" s="142"/>
      <c r="E429" s="12">
        <f>SUM(E428)</f>
        <v>3000</v>
      </c>
    </row>
    <row r="430" spans="1:5" s="135" customFormat="1" ht="30.75" customHeight="1">
      <c r="A430" s="161"/>
      <c r="B430" s="215">
        <v>85214</v>
      </c>
      <c r="C430" s="259"/>
      <c r="D430" s="133" t="s">
        <v>376</v>
      </c>
      <c r="E430" s="163"/>
    </row>
    <row r="431" spans="1:5" ht="15" customHeight="1">
      <c r="A431" s="166"/>
      <c r="B431" s="264"/>
      <c r="C431" s="261">
        <v>3110</v>
      </c>
      <c r="D431" s="147" t="s">
        <v>377</v>
      </c>
      <c r="E431" s="168">
        <v>86464</v>
      </c>
    </row>
    <row r="432" spans="1:5" ht="15" customHeight="1">
      <c r="A432" s="217"/>
      <c r="B432" s="252"/>
      <c r="C432" s="261">
        <v>3119</v>
      </c>
      <c r="D432" s="147" t="s">
        <v>377</v>
      </c>
      <c r="E432" s="168">
        <v>3400</v>
      </c>
    </row>
    <row r="433" spans="1:5" ht="15" customHeight="1">
      <c r="A433" s="218"/>
      <c r="B433" s="287"/>
      <c r="C433" s="234">
        <v>4110</v>
      </c>
      <c r="D433" s="147" t="s">
        <v>290</v>
      </c>
      <c r="E433" s="168">
        <v>1435</v>
      </c>
    </row>
    <row r="434" spans="1:5" ht="15" customHeight="1">
      <c r="A434" s="166"/>
      <c r="B434" s="169"/>
      <c r="C434" s="234">
        <v>4210</v>
      </c>
      <c r="D434" s="147" t="s">
        <v>374</v>
      </c>
      <c r="E434" s="168">
        <v>2500</v>
      </c>
    </row>
    <row r="435" spans="1:5" ht="15" customHeight="1">
      <c r="A435" s="166"/>
      <c r="B435" s="169"/>
      <c r="C435" s="234">
        <v>4300</v>
      </c>
      <c r="D435" s="147" t="s">
        <v>338</v>
      </c>
      <c r="E435" s="168">
        <v>5000</v>
      </c>
    </row>
    <row r="436" spans="1:5" ht="32.25" customHeight="1">
      <c r="A436" s="166"/>
      <c r="B436" s="169"/>
      <c r="C436" s="234">
        <v>4330</v>
      </c>
      <c r="D436" s="147" t="s">
        <v>378</v>
      </c>
      <c r="E436" s="168">
        <v>79200</v>
      </c>
    </row>
    <row r="437" spans="1:5" s="135" customFormat="1" ht="14.25" customHeight="1">
      <c r="A437" s="161"/>
      <c r="B437" s="268"/>
      <c r="C437" s="277"/>
      <c r="D437" s="142"/>
      <c r="E437" s="12">
        <f>SUM(E431:E436)</f>
        <v>177999</v>
      </c>
    </row>
    <row r="438" spans="1:5" s="135" customFormat="1" ht="21" customHeight="1">
      <c r="A438" s="161"/>
      <c r="B438" s="256">
        <v>85215</v>
      </c>
      <c r="C438" s="249"/>
      <c r="D438" s="133" t="s">
        <v>379</v>
      </c>
      <c r="E438" s="163"/>
    </row>
    <row r="439" spans="1:5" ht="19.5" customHeight="1">
      <c r="A439" s="166"/>
      <c r="B439" s="257"/>
      <c r="C439" s="258">
        <v>3110</v>
      </c>
      <c r="D439" s="147" t="s">
        <v>377</v>
      </c>
      <c r="E439" s="168">
        <v>56000</v>
      </c>
    </row>
    <row r="440" spans="1:5" s="135" customFormat="1" ht="14.25" customHeight="1">
      <c r="A440" s="161"/>
      <c r="B440" s="268"/>
      <c r="C440" s="141"/>
      <c r="D440" s="142"/>
      <c r="E440" s="12">
        <f>SUM(E439)</f>
        <v>56000</v>
      </c>
    </row>
    <row r="441" spans="1:5" s="135" customFormat="1" ht="21" customHeight="1">
      <c r="A441" s="161"/>
      <c r="B441" s="266">
        <v>85216</v>
      </c>
      <c r="C441" s="249"/>
      <c r="D441" s="133" t="s">
        <v>210</v>
      </c>
      <c r="E441" s="163"/>
    </row>
    <row r="442" spans="1:5" ht="16.5" customHeight="1">
      <c r="A442" s="166"/>
      <c r="B442" s="257"/>
      <c r="C442" s="258">
        <v>3110</v>
      </c>
      <c r="D442" s="147" t="s">
        <v>377</v>
      </c>
      <c r="E442" s="168">
        <v>17300</v>
      </c>
    </row>
    <row r="443" spans="1:5" s="135" customFormat="1" ht="14.25" customHeight="1">
      <c r="A443" s="161"/>
      <c r="B443" s="268"/>
      <c r="C443" s="141"/>
      <c r="D443" s="142"/>
      <c r="E443" s="12">
        <f>SUM(E442)</f>
        <v>17300</v>
      </c>
    </row>
    <row r="444" spans="1:5" s="135" customFormat="1" ht="21" customHeight="1">
      <c r="A444" s="161"/>
      <c r="B444" s="256">
        <v>85219</v>
      </c>
      <c r="C444" s="259"/>
      <c r="D444" s="133" t="s">
        <v>116</v>
      </c>
      <c r="E444" s="163"/>
    </row>
    <row r="445" spans="1:5" s="139" customFormat="1" ht="21" customHeight="1">
      <c r="A445" s="192"/>
      <c r="B445" s="289"/>
      <c r="C445" s="262">
        <v>3020</v>
      </c>
      <c r="D445" s="143" t="s">
        <v>356</v>
      </c>
      <c r="E445" s="165">
        <v>1700</v>
      </c>
    </row>
    <row r="446" spans="1:5" ht="14.25" customHeight="1">
      <c r="A446" s="166"/>
      <c r="B446" s="169"/>
      <c r="C446" s="234">
        <v>4010</v>
      </c>
      <c r="D446" s="147" t="s">
        <v>257</v>
      </c>
      <c r="E446" s="168">
        <v>312369</v>
      </c>
    </row>
    <row r="447" spans="1:5" ht="14.25" customHeight="1">
      <c r="A447" s="166"/>
      <c r="B447" s="169"/>
      <c r="C447" s="234">
        <v>4040</v>
      </c>
      <c r="D447" s="147" t="s">
        <v>258</v>
      </c>
      <c r="E447" s="168">
        <v>22000</v>
      </c>
    </row>
    <row r="448" spans="1:5" ht="14.25" customHeight="1">
      <c r="A448" s="166"/>
      <c r="B448" s="169"/>
      <c r="C448" s="234">
        <v>4110</v>
      </c>
      <c r="D448" s="147" t="s">
        <v>259</v>
      </c>
      <c r="E448" s="168">
        <v>52405</v>
      </c>
    </row>
    <row r="449" spans="1:5" ht="14.25" customHeight="1">
      <c r="A449" s="166"/>
      <c r="B449" s="169"/>
      <c r="C449" s="234">
        <v>4120</v>
      </c>
      <c r="D449" s="147" t="s">
        <v>260</v>
      </c>
      <c r="E449" s="168">
        <v>8520</v>
      </c>
    </row>
    <row r="450" spans="1:5" ht="14.25" customHeight="1">
      <c r="A450" s="166"/>
      <c r="B450" s="169"/>
      <c r="C450" s="234">
        <v>4170</v>
      </c>
      <c r="D450" s="147" t="s">
        <v>261</v>
      </c>
      <c r="E450" s="168">
        <v>2700</v>
      </c>
    </row>
    <row r="451" spans="1:5" ht="14.25" customHeight="1">
      <c r="A451" s="166"/>
      <c r="B451" s="169"/>
      <c r="C451" s="234">
        <v>4210</v>
      </c>
      <c r="D451" s="147" t="s">
        <v>374</v>
      </c>
      <c r="E451" s="168">
        <v>6000</v>
      </c>
    </row>
    <row r="452" spans="1:5" ht="14.25" customHeight="1">
      <c r="A452" s="166"/>
      <c r="B452" s="169"/>
      <c r="C452" s="234">
        <v>4270</v>
      </c>
      <c r="D452" s="147" t="s">
        <v>360</v>
      </c>
      <c r="E452" s="168">
        <v>1350</v>
      </c>
    </row>
    <row r="453" spans="1:5" ht="14.25" customHeight="1">
      <c r="A453" s="166"/>
      <c r="B453" s="169"/>
      <c r="C453" s="234">
        <v>4280</v>
      </c>
      <c r="D453" s="147" t="s">
        <v>293</v>
      </c>
      <c r="E453" s="168">
        <v>980</v>
      </c>
    </row>
    <row r="454" spans="1:5" ht="14.25" customHeight="1">
      <c r="A454" s="166"/>
      <c r="B454" s="169"/>
      <c r="C454" s="234">
        <v>4300</v>
      </c>
      <c r="D454" s="147" t="s">
        <v>338</v>
      </c>
      <c r="E454" s="168">
        <v>13600</v>
      </c>
    </row>
    <row r="455" spans="1:5" ht="14.25" customHeight="1">
      <c r="A455" s="166"/>
      <c r="B455" s="169"/>
      <c r="C455" s="234">
        <v>4350</v>
      </c>
      <c r="D455" s="147" t="s">
        <v>370</v>
      </c>
      <c r="E455" s="168">
        <v>200</v>
      </c>
    </row>
    <row r="456" spans="1:5" ht="25.5" customHeight="1">
      <c r="A456" s="166"/>
      <c r="B456" s="169"/>
      <c r="C456" s="234">
        <v>4360</v>
      </c>
      <c r="D456" s="147" t="s">
        <v>268</v>
      </c>
      <c r="E456" s="168">
        <v>500</v>
      </c>
    </row>
    <row r="457" spans="1:5" ht="29.25" customHeight="1">
      <c r="A457" s="166"/>
      <c r="B457" s="169"/>
      <c r="C457" s="234">
        <v>4370</v>
      </c>
      <c r="D457" s="147" t="s">
        <v>269</v>
      </c>
      <c r="E457" s="168">
        <v>2800</v>
      </c>
    </row>
    <row r="458" spans="1:5" ht="14.25" customHeight="1">
      <c r="A458" s="166"/>
      <c r="B458" s="169"/>
      <c r="C458" s="234">
        <v>4410</v>
      </c>
      <c r="D458" s="147" t="s">
        <v>270</v>
      </c>
      <c r="E458" s="168">
        <v>2780</v>
      </c>
    </row>
    <row r="459" spans="1:5" ht="14.25" customHeight="1">
      <c r="A459" s="166"/>
      <c r="B459" s="169"/>
      <c r="C459" s="234">
        <v>4430</v>
      </c>
      <c r="D459" s="147" t="s">
        <v>271</v>
      </c>
      <c r="E459" s="168">
        <v>1800</v>
      </c>
    </row>
    <row r="460" spans="1:5" ht="14.25" customHeight="1">
      <c r="A460" s="166"/>
      <c r="B460" s="257"/>
      <c r="C460" s="261">
        <v>4440</v>
      </c>
      <c r="D460" s="147" t="s">
        <v>272</v>
      </c>
      <c r="E460" s="168">
        <v>7853</v>
      </c>
    </row>
    <row r="461" spans="1:5" ht="29.25" customHeight="1">
      <c r="A461" s="166"/>
      <c r="B461" s="257"/>
      <c r="C461" s="261">
        <v>4700</v>
      </c>
      <c r="D461" s="147" t="s">
        <v>296</v>
      </c>
      <c r="E461" s="168">
        <v>3800</v>
      </c>
    </row>
    <row r="462" spans="1:5" ht="25.5">
      <c r="A462" s="166"/>
      <c r="B462" s="257"/>
      <c r="C462" s="261">
        <v>4740</v>
      </c>
      <c r="D462" s="147" t="s">
        <v>277</v>
      </c>
      <c r="E462" s="168">
        <v>1300</v>
      </c>
    </row>
    <row r="463" spans="1:5" ht="27" customHeight="1">
      <c r="A463" s="166"/>
      <c r="B463" s="257"/>
      <c r="C463" s="261">
        <v>4750</v>
      </c>
      <c r="D463" s="147" t="s">
        <v>362</v>
      </c>
      <c r="E463" s="168">
        <v>3800</v>
      </c>
    </row>
    <row r="464" spans="1:5" ht="18.75" customHeight="1">
      <c r="A464" s="166"/>
      <c r="B464" s="197"/>
      <c r="C464" s="187"/>
      <c r="D464" s="188"/>
      <c r="E464" s="12">
        <f>SUM(E445:E463)</f>
        <v>446457</v>
      </c>
    </row>
    <row r="465" spans="1:5" s="135" customFormat="1" ht="27.75" customHeight="1">
      <c r="A465" s="161"/>
      <c r="B465" s="266">
        <v>85228</v>
      </c>
      <c r="C465" s="249"/>
      <c r="D465" s="133" t="s">
        <v>380</v>
      </c>
      <c r="E465" s="163"/>
    </row>
    <row r="466" spans="1:5" ht="14.25" customHeight="1">
      <c r="A466" s="166"/>
      <c r="B466" s="169"/>
      <c r="C466" s="234">
        <v>4110</v>
      </c>
      <c r="D466" s="147" t="s">
        <v>259</v>
      </c>
      <c r="E466" s="168">
        <v>239</v>
      </c>
    </row>
    <row r="467" spans="1:5" ht="14.25" customHeight="1">
      <c r="A467" s="166"/>
      <c r="B467" s="169"/>
      <c r="C467" s="234">
        <v>4120</v>
      </c>
      <c r="D467" s="147" t="s">
        <v>260</v>
      </c>
      <c r="E467" s="168">
        <v>37</v>
      </c>
    </row>
    <row r="468" spans="1:5" ht="14.25" customHeight="1">
      <c r="A468" s="166"/>
      <c r="B468" s="169"/>
      <c r="C468" s="234">
        <v>4170</v>
      </c>
      <c r="D468" s="147" t="s">
        <v>261</v>
      </c>
      <c r="E468" s="168">
        <v>1500</v>
      </c>
    </row>
    <row r="469" spans="1:5" ht="14.25" customHeight="1">
      <c r="A469" s="166"/>
      <c r="B469" s="257"/>
      <c r="C469" s="258">
        <v>4300</v>
      </c>
      <c r="D469" s="147" t="s">
        <v>338</v>
      </c>
      <c r="E469" s="168">
        <v>11520</v>
      </c>
    </row>
    <row r="470" spans="1:5" s="135" customFormat="1" ht="17.25" customHeight="1">
      <c r="A470" s="161"/>
      <c r="B470" s="266"/>
      <c r="C470" s="141"/>
      <c r="D470" s="142"/>
      <c r="E470" s="12">
        <f>SUM(E466:E469)</f>
        <v>13296</v>
      </c>
    </row>
    <row r="471" spans="1:5" s="135" customFormat="1" ht="18" customHeight="1">
      <c r="A471" s="161"/>
      <c r="B471" s="248">
        <v>85295</v>
      </c>
      <c r="C471" s="249"/>
      <c r="D471" s="133" t="s">
        <v>102</v>
      </c>
      <c r="E471" s="163"/>
    </row>
    <row r="472" spans="1:5" ht="14.25" customHeight="1">
      <c r="A472" s="166"/>
      <c r="B472" s="264"/>
      <c r="C472" s="258">
        <v>3110</v>
      </c>
      <c r="D472" s="147" t="s">
        <v>377</v>
      </c>
      <c r="E472" s="168">
        <v>41490</v>
      </c>
    </row>
    <row r="473" spans="1:5" ht="14.25" customHeight="1">
      <c r="A473" s="166"/>
      <c r="B473" s="264"/>
      <c r="C473" s="258">
        <v>4170</v>
      </c>
      <c r="D473" s="147" t="s">
        <v>261</v>
      </c>
      <c r="E473" s="168">
        <v>1800</v>
      </c>
    </row>
    <row r="474" spans="1:5" ht="14.25" customHeight="1">
      <c r="A474" s="166"/>
      <c r="B474" s="166"/>
      <c r="C474" s="167">
        <v>4210</v>
      </c>
      <c r="D474" s="147" t="s">
        <v>374</v>
      </c>
      <c r="E474" s="168">
        <v>4600</v>
      </c>
    </row>
    <row r="475" spans="1:5" ht="14.25" customHeight="1">
      <c r="A475" s="166"/>
      <c r="B475" s="166"/>
      <c r="C475" s="167">
        <v>4300</v>
      </c>
      <c r="D475" s="147" t="s">
        <v>338</v>
      </c>
      <c r="E475" s="168">
        <v>3600</v>
      </c>
    </row>
    <row r="476" spans="1:5" s="135" customFormat="1" ht="18" customHeight="1">
      <c r="A476" s="170"/>
      <c r="B476" s="150"/>
      <c r="C476" s="141"/>
      <c r="D476" s="142"/>
      <c r="E476" s="12">
        <f>SUM(E472:E475)</f>
        <v>51490</v>
      </c>
    </row>
    <row r="477" spans="1:5" s="160" customFormat="1" ht="19.5" customHeight="1">
      <c r="A477" s="174"/>
      <c r="B477" s="174"/>
      <c r="C477" s="174"/>
      <c r="D477" s="175"/>
      <c r="E477" s="15">
        <f>E464+E440+E437+E429+E426+E470+E476+E443</f>
        <v>1564542</v>
      </c>
    </row>
    <row r="478" spans="1:5" s="131" customFormat="1" ht="14.25" customHeight="1">
      <c r="A478" s="176">
        <v>854</v>
      </c>
      <c r="B478" s="254"/>
      <c r="C478" s="254"/>
      <c r="D478" s="129" t="s">
        <v>381</v>
      </c>
      <c r="E478" s="255"/>
    </row>
    <row r="479" spans="1:5" s="135" customFormat="1" ht="14.25" customHeight="1">
      <c r="A479" s="161"/>
      <c r="B479" s="248">
        <v>85415</v>
      </c>
      <c r="C479" s="249"/>
      <c r="D479" s="133" t="s">
        <v>382</v>
      </c>
      <c r="E479" s="163"/>
    </row>
    <row r="480" spans="1:5" ht="14.25" customHeight="1">
      <c r="A480" s="166"/>
      <c r="B480" s="264"/>
      <c r="C480" s="258">
        <v>3260</v>
      </c>
      <c r="D480" s="147" t="s">
        <v>383</v>
      </c>
      <c r="E480" s="168">
        <v>11000</v>
      </c>
    </row>
    <row r="481" spans="1:5" ht="14.25" customHeight="1">
      <c r="A481" s="217"/>
      <c r="B481" s="252"/>
      <c r="C481" s="198"/>
      <c r="D481" s="188"/>
      <c r="E481" s="12">
        <f>SUM(E480)</f>
        <v>11000</v>
      </c>
    </row>
    <row r="482" spans="1:5" s="131" customFormat="1" ht="14.25" customHeight="1">
      <c r="A482" s="151"/>
      <c r="B482" s="152"/>
      <c r="C482" s="153"/>
      <c r="D482" s="154"/>
      <c r="E482" s="155">
        <f>SUM(E481)</f>
        <v>11000</v>
      </c>
    </row>
    <row r="483" spans="1:5" s="131" customFormat="1" ht="36" customHeight="1">
      <c r="A483" s="176">
        <v>900</v>
      </c>
      <c r="B483" s="280"/>
      <c r="C483" s="254"/>
      <c r="D483" s="129" t="s">
        <v>384</v>
      </c>
      <c r="E483" s="255"/>
    </row>
    <row r="484" spans="1:5" s="135" customFormat="1" ht="18" customHeight="1">
      <c r="A484" s="281"/>
      <c r="B484" s="215">
        <v>90001</v>
      </c>
      <c r="C484" s="232"/>
      <c r="D484" s="133" t="s">
        <v>117</v>
      </c>
      <c r="E484" s="163"/>
    </row>
    <row r="485" spans="1:5" s="139" customFormat="1" ht="15" customHeight="1">
      <c r="A485" s="283"/>
      <c r="B485" s="192"/>
      <c r="C485" s="233">
        <v>3020</v>
      </c>
      <c r="D485" s="143" t="s">
        <v>356</v>
      </c>
      <c r="E485" s="165">
        <v>800</v>
      </c>
    </row>
    <row r="486" spans="1:5" ht="14.25" customHeight="1">
      <c r="A486" s="282"/>
      <c r="B486" s="166"/>
      <c r="C486" s="234">
        <v>4010</v>
      </c>
      <c r="D486" s="147" t="s">
        <v>257</v>
      </c>
      <c r="E486" s="168">
        <v>200550</v>
      </c>
    </row>
    <row r="487" spans="1:5" ht="14.25" customHeight="1">
      <c r="A487" s="282"/>
      <c r="B487" s="166"/>
      <c r="C487" s="234">
        <v>4040</v>
      </c>
      <c r="D487" s="147" t="s">
        <v>258</v>
      </c>
      <c r="E487" s="168">
        <v>15276</v>
      </c>
    </row>
    <row r="488" spans="1:5" ht="14.25" customHeight="1">
      <c r="A488" s="282"/>
      <c r="B488" s="166"/>
      <c r="C488" s="234">
        <v>4110</v>
      </c>
      <c r="D488" s="147" t="s">
        <v>290</v>
      </c>
      <c r="E488" s="168">
        <v>33175</v>
      </c>
    </row>
    <row r="489" spans="1:5" ht="14.25" customHeight="1">
      <c r="A489" s="282"/>
      <c r="B489" s="166"/>
      <c r="C489" s="234">
        <v>4120</v>
      </c>
      <c r="D489" s="147" t="s">
        <v>260</v>
      </c>
      <c r="E489" s="168">
        <v>5520</v>
      </c>
    </row>
    <row r="490" spans="1:5" ht="14.25" customHeight="1">
      <c r="A490" s="282"/>
      <c r="B490" s="166"/>
      <c r="C490" s="234">
        <v>4170</v>
      </c>
      <c r="D490" s="147" t="s">
        <v>291</v>
      </c>
      <c r="E490" s="168">
        <v>2500</v>
      </c>
    </row>
    <row r="491" spans="1:5" ht="14.25" customHeight="1">
      <c r="A491" s="282"/>
      <c r="B491" s="166"/>
      <c r="C491" s="234">
        <v>4210</v>
      </c>
      <c r="D491" s="147" t="s">
        <v>374</v>
      </c>
      <c r="E491" s="168">
        <v>10000</v>
      </c>
    </row>
    <row r="492" spans="1:5" ht="15.75" customHeight="1">
      <c r="A492" s="282"/>
      <c r="B492" s="166"/>
      <c r="C492" s="234">
        <v>4260</v>
      </c>
      <c r="D492" s="147" t="s">
        <v>263</v>
      </c>
      <c r="E492" s="168">
        <v>35000</v>
      </c>
    </row>
    <row r="493" spans="1:5" ht="14.25" customHeight="1">
      <c r="A493" s="282"/>
      <c r="B493" s="166"/>
      <c r="C493" s="234">
        <v>4270</v>
      </c>
      <c r="D493" s="147" t="s">
        <v>264</v>
      </c>
      <c r="E493" s="168">
        <v>3000</v>
      </c>
    </row>
    <row r="494" spans="1:5" ht="14.25" customHeight="1">
      <c r="A494" s="282"/>
      <c r="B494" s="166"/>
      <c r="C494" s="234">
        <v>4280</v>
      </c>
      <c r="D494" s="147" t="s">
        <v>293</v>
      </c>
      <c r="E494" s="168">
        <v>500</v>
      </c>
    </row>
    <row r="495" spans="1:5" ht="14.25" customHeight="1">
      <c r="A495" s="282"/>
      <c r="B495" s="166"/>
      <c r="C495" s="234">
        <v>4300</v>
      </c>
      <c r="D495" s="147" t="s">
        <v>385</v>
      </c>
      <c r="E495" s="168">
        <v>15000</v>
      </c>
    </row>
    <row r="496" spans="1:5" ht="29.25" customHeight="1">
      <c r="A496" s="282"/>
      <c r="B496" s="166"/>
      <c r="C496" s="234">
        <v>4360</v>
      </c>
      <c r="D496" s="147" t="s">
        <v>268</v>
      </c>
      <c r="E496" s="168">
        <v>1500</v>
      </c>
    </row>
    <row r="497" spans="1:5" ht="29.25" customHeight="1">
      <c r="A497" s="282"/>
      <c r="B497" s="166"/>
      <c r="C497" s="234">
        <v>4370</v>
      </c>
      <c r="D497" s="147" t="s">
        <v>269</v>
      </c>
      <c r="E497" s="168">
        <v>1000</v>
      </c>
    </row>
    <row r="498" spans="1:5" ht="12.75">
      <c r="A498" s="282"/>
      <c r="B498" s="166"/>
      <c r="C498" s="234">
        <v>4410</v>
      </c>
      <c r="D498" s="147" t="s">
        <v>270</v>
      </c>
      <c r="E498" s="168">
        <v>5000</v>
      </c>
    </row>
    <row r="499" spans="1:5" ht="14.25" customHeight="1">
      <c r="A499" s="282"/>
      <c r="B499" s="166"/>
      <c r="C499" s="234">
        <v>4440</v>
      </c>
      <c r="D499" s="147" t="s">
        <v>295</v>
      </c>
      <c r="E499" s="168">
        <v>4200</v>
      </c>
    </row>
    <row r="500" spans="1:5" ht="31.5" customHeight="1">
      <c r="A500" s="282"/>
      <c r="B500" s="166"/>
      <c r="C500" s="234">
        <v>4740</v>
      </c>
      <c r="D500" s="147" t="s">
        <v>277</v>
      </c>
      <c r="E500" s="168">
        <v>500</v>
      </c>
    </row>
    <row r="501" spans="1:5" ht="31.5" customHeight="1">
      <c r="A501" s="282"/>
      <c r="B501" s="166"/>
      <c r="C501" s="234">
        <v>4750</v>
      </c>
      <c r="D501" s="147" t="s">
        <v>355</v>
      </c>
      <c r="E501" s="168">
        <v>500</v>
      </c>
    </row>
    <row r="502" spans="1:5" ht="14.25" customHeight="1">
      <c r="A502" s="282"/>
      <c r="B502" s="217"/>
      <c r="C502" s="187"/>
      <c r="D502" s="188"/>
      <c r="E502" s="12">
        <f>SUM(E485:E501)</f>
        <v>334021</v>
      </c>
    </row>
    <row r="503" spans="1:5" s="135" customFormat="1" ht="15.75" customHeight="1">
      <c r="A503" s="161"/>
      <c r="B503" s="266">
        <v>90003</v>
      </c>
      <c r="C503" s="249"/>
      <c r="D503" s="133" t="s">
        <v>118</v>
      </c>
      <c r="E503" s="163"/>
    </row>
    <row r="504" spans="1:5" ht="16.5" customHeight="1">
      <c r="A504" s="166"/>
      <c r="B504" s="257"/>
      <c r="C504" s="258">
        <v>4260</v>
      </c>
      <c r="D504" s="147" t="s">
        <v>263</v>
      </c>
      <c r="E504" s="168">
        <v>1600</v>
      </c>
    </row>
    <row r="505" spans="1:5" s="139" customFormat="1" ht="15" customHeight="1">
      <c r="A505" s="192"/>
      <c r="B505" s="193"/>
      <c r="C505" s="164">
        <v>4300</v>
      </c>
      <c r="D505" s="143" t="s">
        <v>266</v>
      </c>
      <c r="E505" s="165">
        <v>18000</v>
      </c>
    </row>
    <row r="506" spans="1:5" s="135" customFormat="1" ht="14.25" customHeight="1">
      <c r="A506" s="161"/>
      <c r="B506" s="268"/>
      <c r="C506" s="141"/>
      <c r="D506" s="142"/>
      <c r="E506" s="12">
        <f>SUM(E504:E505)</f>
        <v>19600</v>
      </c>
    </row>
    <row r="507" spans="1:5" s="135" customFormat="1" ht="15" customHeight="1">
      <c r="A507" s="161"/>
      <c r="B507" s="266">
        <v>90015</v>
      </c>
      <c r="C507" s="249"/>
      <c r="D507" s="133" t="s">
        <v>386</v>
      </c>
      <c r="E507" s="163"/>
    </row>
    <row r="508" spans="1:5" ht="14.25" customHeight="1">
      <c r="A508" s="166"/>
      <c r="B508" s="257"/>
      <c r="C508" s="258">
        <v>4260</v>
      </c>
      <c r="D508" s="147" t="s">
        <v>263</v>
      </c>
      <c r="E508" s="168">
        <v>300000</v>
      </c>
    </row>
    <row r="509" spans="1:5" ht="14.25" customHeight="1">
      <c r="A509" s="166"/>
      <c r="B509" s="257"/>
      <c r="C509" s="258">
        <v>4270</v>
      </c>
      <c r="D509" s="147" t="s">
        <v>264</v>
      </c>
      <c r="E509" s="168">
        <v>75000</v>
      </c>
    </row>
    <row r="510" spans="1:5" ht="14.25" customHeight="1">
      <c r="A510" s="166"/>
      <c r="B510" s="257"/>
      <c r="C510" s="198"/>
      <c r="D510" s="188"/>
      <c r="E510" s="12">
        <f>SUM(E508:E509)</f>
        <v>375000</v>
      </c>
    </row>
    <row r="511" spans="1:5" s="135" customFormat="1" ht="15" customHeight="1">
      <c r="A511" s="161"/>
      <c r="B511" s="256">
        <v>90095</v>
      </c>
      <c r="C511" s="249"/>
      <c r="D511" s="133" t="s">
        <v>102</v>
      </c>
      <c r="E511" s="163"/>
    </row>
    <row r="512" spans="1:5" ht="20.25" customHeight="1">
      <c r="A512" s="166"/>
      <c r="B512" s="257"/>
      <c r="C512" s="258">
        <v>4300</v>
      </c>
      <c r="D512" s="147" t="s">
        <v>266</v>
      </c>
      <c r="E512" s="168">
        <v>21500</v>
      </c>
    </row>
    <row r="513" spans="1:5" ht="19.5" customHeight="1">
      <c r="A513" s="166"/>
      <c r="B513" s="257"/>
      <c r="C513" s="258">
        <v>4430</v>
      </c>
      <c r="D513" s="147" t="s">
        <v>271</v>
      </c>
      <c r="E513" s="168">
        <v>8000</v>
      </c>
    </row>
    <row r="514" spans="1:5" ht="21" customHeight="1">
      <c r="A514" s="166"/>
      <c r="B514" s="257"/>
      <c r="C514" s="258">
        <v>6050</v>
      </c>
      <c r="D514" s="147" t="s">
        <v>251</v>
      </c>
      <c r="E514" s="294">
        <v>3548596</v>
      </c>
    </row>
    <row r="515" spans="1:5" ht="14.25" customHeight="1">
      <c r="A515" s="217"/>
      <c r="B515" s="197"/>
      <c r="C515" s="198"/>
      <c r="D515" s="188"/>
      <c r="E515" s="12">
        <f>SUM(E512:E514)</f>
        <v>3578096</v>
      </c>
    </row>
    <row r="516" spans="1:5" s="160" customFormat="1" ht="20.25" customHeight="1">
      <c r="A516" s="172"/>
      <c r="B516" s="173"/>
      <c r="C516" s="174"/>
      <c r="D516" s="175"/>
      <c r="E516" s="15">
        <f>E515+E510+E506+E502</f>
        <v>4306717</v>
      </c>
    </row>
    <row r="517" spans="1:5" s="131" customFormat="1" ht="33.75" customHeight="1">
      <c r="A517" s="176">
        <v>921</v>
      </c>
      <c r="B517" s="280"/>
      <c r="C517" s="254"/>
      <c r="D517" s="129" t="s">
        <v>387</v>
      </c>
      <c r="E517" s="255"/>
    </row>
    <row r="518" spans="1:5" s="135" customFormat="1" ht="18.75" customHeight="1">
      <c r="A518" s="161"/>
      <c r="B518" s="248">
        <v>92109</v>
      </c>
      <c r="C518" s="249"/>
      <c r="D518" s="133" t="s">
        <v>388</v>
      </c>
      <c r="E518" s="163"/>
    </row>
    <row r="519" spans="1:5" ht="30.75" customHeight="1">
      <c r="A519" s="166"/>
      <c r="B519" s="264"/>
      <c r="C519" s="258">
        <v>2480</v>
      </c>
      <c r="D519" s="147" t="s">
        <v>389</v>
      </c>
      <c r="E519" s="168">
        <v>673355</v>
      </c>
    </row>
    <row r="520" spans="1:5" ht="14.25" customHeight="1">
      <c r="A520" s="166"/>
      <c r="B520" s="264"/>
      <c r="C520" s="258">
        <v>6050</v>
      </c>
      <c r="D520" s="147" t="s">
        <v>251</v>
      </c>
      <c r="E520" s="168">
        <v>630000</v>
      </c>
    </row>
    <row r="521" spans="1:5" ht="14.25" customHeight="1">
      <c r="A521" s="217"/>
      <c r="B521" s="252"/>
      <c r="C521" s="198"/>
      <c r="D521" s="188"/>
      <c r="E521" s="12">
        <f>SUM(E519:E520)</f>
        <v>1303355</v>
      </c>
    </row>
    <row r="522" spans="1:5" s="135" customFormat="1" ht="18.75" customHeight="1">
      <c r="A522" s="215"/>
      <c r="B522" s="248">
        <v>92116</v>
      </c>
      <c r="C522" s="249"/>
      <c r="D522" s="133" t="s">
        <v>390</v>
      </c>
      <c r="E522" s="163"/>
    </row>
    <row r="523" spans="1:5" ht="26.25" customHeight="1">
      <c r="A523" s="166"/>
      <c r="B523" s="264"/>
      <c r="C523" s="258">
        <v>2480</v>
      </c>
      <c r="D523" s="147" t="s">
        <v>389</v>
      </c>
      <c r="E523" s="168">
        <v>169916</v>
      </c>
    </row>
    <row r="524" spans="1:5" ht="14.25" customHeight="1">
      <c r="A524" s="166"/>
      <c r="B524" s="252"/>
      <c r="C524" s="198"/>
      <c r="D524" s="188"/>
      <c r="E524" s="12">
        <f>SUM(E523)</f>
        <v>169916</v>
      </c>
    </row>
    <row r="525" spans="1:5" s="135" customFormat="1" ht="14.25" customHeight="1">
      <c r="A525" s="161"/>
      <c r="B525" s="248">
        <v>92195</v>
      </c>
      <c r="C525" s="249"/>
      <c r="D525" s="133" t="s">
        <v>102</v>
      </c>
      <c r="E525" s="163"/>
    </row>
    <row r="526" spans="1:5" s="135" customFormat="1" ht="14.25" customHeight="1">
      <c r="A526" s="161"/>
      <c r="B526" s="269"/>
      <c r="C526" s="267">
        <v>4170</v>
      </c>
      <c r="D526" s="143" t="s">
        <v>312</v>
      </c>
      <c r="E526" s="165">
        <v>1500</v>
      </c>
    </row>
    <row r="527" spans="1:5" s="135" customFormat="1" ht="12.75" customHeight="1">
      <c r="A527" s="161"/>
      <c r="B527" s="269"/>
      <c r="C527" s="267">
        <v>4210</v>
      </c>
      <c r="D527" s="143" t="s">
        <v>262</v>
      </c>
      <c r="E527" s="165">
        <v>3457.77</v>
      </c>
    </row>
    <row r="528" spans="1:5" s="135" customFormat="1" ht="12.75" customHeight="1">
      <c r="A528" s="161"/>
      <c r="B528" s="269"/>
      <c r="C528" s="267">
        <v>4300</v>
      </c>
      <c r="D528" s="143" t="s">
        <v>266</v>
      </c>
      <c r="E528" s="165">
        <v>1000</v>
      </c>
    </row>
    <row r="529" spans="1:5" ht="14.25" customHeight="1">
      <c r="A529" s="217"/>
      <c r="B529" s="252"/>
      <c r="C529" s="258"/>
      <c r="D529" s="147"/>
      <c r="E529" s="12">
        <f>SUM(E526:E528)</f>
        <v>5957.77</v>
      </c>
    </row>
    <row r="530" spans="1:5" s="160" customFormat="1" ht="16.5" customHeight="1">
      <c r="A530" s="279"/>
      <c r="B530" s="174"/>
      <c r="C530" s="174"/>
      <c r="D530" s="175"/>
      <c r="E530" s="15">
        <f>E529+E521+E524</f>
        <v>1479228.77</v>
      </c>
    </row>
    <row r="531" spans="1:5" s="131" customFormat="1" ht="47.25">
      <c r="A531" s="288">
        <v>925</v>
      </c>
      <c r="B531" s="280"/>
      <c r="C531" s="280"/>
      <c r="D531" s="8" t="s">
        <v>207</v>
      </c>
      <c r="E531" s="255"/>
    </row>
    <row r="532" spans="1:5" s="135" customFormat="1" ht="12.75">
      <c r="A532" s="269"/>
      <c r="B532" s="231">
        <v>92503</v>
      </c>
      <c r="C532" s="256"/>
      <c r="D532" s="49" t="s">
        <v>206</v>
      </c>
      <c r="E532" s="163"/>
    </row>
    <row r="533" spans="1:5" ht="15" customHeight="1">
      <c r="A533" s="264"/>
      <c r="B533" s="257"/>
      <c r="C533" s="258">
        <v>4300</v>
      </c>
      <c r="D533" s="147" t="s">
        <v>266</v>
      </c>
      <c r="E533" s="168">
        <v>4000</v>
      </c>
    </row>
    <row r="534" spans="1:5" s="135" customFormat="1" ht="14.25" customHeight="1">
      <c r="A534" s="269"/>
      <c r="B534" s="266"/>
      <c r="C534" s="295"/>
      <c r="D534" s="142"/>
      <c r="E534" s="12">
        <f>SUM(E533:E533)</f>
        <v>4000</v>
      </c>
    </row>
    <row r="535" spans="1:5" s="160" customFormat="1" ht="14.25" customHeight="1">
      <c r="A535" s="279"/>
      <c r="B535" s="174"/>
      <c r="C535" s="174"/>
      <c r="D535" s="175"/>
      <c r="E535" s="15">
        <f>E534</f>
        <v>4000</v>
      </c>
    </row>
    <row r="536" spans="1:5" s="131" customFormat="1" ht="18.75" customHeight="1">
      <c r="A536" s="176">
        <v>926</v>
      </c>
      <c r="B536" s="280"/>
      <c r="C536" s="254"/>
      <c r="D536" s="129" t="s">
        <v>391</v>
      </c>
      <c r="E536" s="255"/>
    </row>
    <row r="537" spans="1:5" s="135" customFormat="1" ht="18" customHeight="1">
      <c r="A537" s="281"/>
      <c r="B537" s="248">
        <v>92601</v>
      </c>
      <c r="C537" s="259"/>
      <c r="D537" s="133" t="s">
        <v>392</v>
      </c>
      <c r="E537" s="163"/>
    </row>
    <row r="538" spans="1:5" ht="12.75">
      <c r="A538" s="282"/>
      <c r="B538" s="264"/>
      <c r="C538" s="261">
        <v>6050</v>
      </c>
      <c r="D538" s="147" t="s">
        <v>251</v>
      </c>
      <c r="E538" s="168">
        <v>717946</v>
      </c>
    </row>
    <row r="539" spans="1:5" ht="14.25" customHeight="1">
      <c r="A539" s="282"/>
      <c r="B539" s="252"/>
      <c r="C539" s="187"/>
      <c r="D539" s="188"/>
      <c r="E539" s="12">
        <f>SUM(E538)</f>
        <v>717946</v>
      </c>
    </row>
    <row r="540" spans="1:5" s="135" customFormat="1" ht="18" customHeight="1">
      <c r="A540" s="161"/>
      <c r="B540" s="266">
        <v>92605</v>
      </c>
      <c r="C540" s="249"/>
      <c r="D540" s="133" t="s">
        <v>393</v>
      </c>
      <c r="E540" s="163"/>
    </row>
    <row r="541" spans="1:5" ht="42" customHeight="1">
      <c r="A541" s="166"/>
      <c r="B541" s="257"/>
      <c r="C541" s="258">
        <v>2820</v>
      </c>
      <c r="D541" s="147" t="s">
        <v>368</v>
      </c>
      <c r="E541" s="168">
        <v>270000</v>
      </c>
    </row>
    <row r="542" spans="1:5" ht="14.25" customHeight="1">
      <c r="A542" s="166"/>
      <c r="B542" s="197"/>
      <c r="C542" s="198"/>
      <c r="D542" s="188"/>
      <c r="E542" s="12">
        <f>SUM(E541)</f>
        <v>270000</v>
      </c>
    </row>
    <row r="543" spans="1:5" s="135" customFormat="1" ht="12.75">
      <c r="A543" s="161"/>
      <c r="B543" s="256">
        <v>92695</v>
      </c>
      <c r="C543" s="249"/>
      <c r="D543" s="133" t="s">
        <v>102</v>
      </c>
      <c r="E543" s="163"/>
    </row>
    <row r="544" spans="1:5" ht="25.5">
      <c r="A544" s="166"/>
      <c r="B544" s="257"/>
      <c r="C544" s="258">
        <v>3040</v>
      </c>
      <c r="D544" s="147" t="s">
        <v>394</v>
      </c>
      <c r="E544" s="168">
        <v>40000</v>
      </c>
    </row>
    <row r="545" spans="1:5" ht="14.25" customHeight="1">
      <c r="A545" s="217"/>
      <c r="B545" s="197"/>
      <c r="C545" s="198"/>
      <c r="D545" s="188"/>
      <c r="E545" s="12">
        <f>SUM(E544)</f>
        <v>40000</v>
      </c>
    </row>
    <row r="546" spans="1:5" s="131" customFormat="1" ht="14.25" customHeight="1">
      <c r="A546" s="152"/>
      <c r="B546" s="152"/>
      <c r="C546" s="153"/>
      <c r="D546" s="154"/>
      <c r="E546" s="155">
        <f>E542+E545+E539</f>
        <v>1027946</v>
      </c>
    </row>
    <row r="547" spans="1:5" s="160" customFormat="1" ht="25.5" customHeight="1" thickBot="1">
      <c r="A547" s="725" t="s">
        <v>119</v>
      </c>
      <c r="B547" s="725"/>
      <c r="C547" s="725"/>
      <c r="D547" s="725"/>
      <c r="E547" s="296">
        <f>E546+E530+E516+E482+E477+E414+E368+E260+E252+E247+E237+E188+E181+E124+E93+E56+E41+E14+E61+E373+E535</f>
        <v>28791055.98</v>
      </c>
    </row>
    <row r="548" spans="4:5" ht="12.75">
      <c r="D548" s="297"/>
      <c r="E548" s="297"/>
    </row>
    <row r="549" spans="1:5" ht="12.75">
      <c r="A549" s="298"/>
      <c r="B549" s="298"/>
      <c r="C549" s="298"/>
      <c r="D549" s="299"/>
      <c r="E549" s="299"/>
    </row>
    <row r="550" spans="1:5" ht="12.75">
      <c r="A550" s="298"/>
      <c r="B550" s="298"/>
      <c r="C550" s="298"/>
      <c r="D550" s="121"/>
      <c r="E550" s="121"/>
    </row>
    <row r="551" spans="1:5" ht="12.75">
      <c r="A551" s="298"/>
      <c r="B551" s="298"/>
      <c r="C551" s="298"/>
      <c r="D551" s="121"/>
      <c r="E551" s="121"/>
    </row>
    <row r="552" spans="1:5" ht="12.75">
      <c r="A552" s="298"/>
      <c r="B552" s="298"/>
      <c r="C552" s="298"/>
      <c r="D552" s="121"/>
      <c r="E552" s="121"/>
    </row>
    <row r="553" spans="1:5" ht="12.75">
      <c r="A553" s="298"/>
      <c r="B553" s="298"/>
      <c r="C553" s="298"/>
      <c r="D553" s="121"/>
      <c r="E553" s="121"/>
    </row>
    <row r="554" spans="1:5" ht="12.75">
      <c r="A554" s="298"/>
      <c r="B554" s="298"/>
      <c r="C554" s="298"/>
      <c r="D554" s="121"/>
      <c r="E554" s="121"/>
    </row>
    <row r="555" spans="1:5" ht="12.75">
      <c r="A555" s="298"/>
      <c r="B555" s="298"/>
      <c r="C555" s="298"/>
      <c r="D555" s="121"/>
      <c r="E555" s="121"/>
    </row>
    <row r="556" spans="1:5" ht="12.75">
      <c r="A556" s="298"/>
      <c r="B556" s="298"/>
      <c r="C556" s="298"/>
      <c r="D556" s="121"/>
      <c r="E556" s="121"/>
    </row>
    <row r="557" spans="1:5" ht="12.75">
      <c r="A557" s="298"/>
      <c r="B557" s="298"/>
      <c r="C557" s="298"/>
      <c r="D557" s="121"/>
      <c r="E557" s="121"/>
    </row>
    <row r="558" spans="1:5" ht="12.75">
      <c r="A558" s="298"/>
      <c r="B558" s="298"/>
      <c r="C558" s="298"/>
      <c r="D558" s="121"/>
      <c r="E558" s="121"/>
    </row>
    <row r="559" spans="1:5" ht="12.75">
      <c r="A559" s="298"/>
      <c r="B559" s="298"/>
      <c r="C559" s="298"/>
      <c r="D559" s="121"/>
      <c r="E559" s="121"/>
    </row>
    <row r="560" spans="1:5" ht="12.75">
      <c r="A560" s="298"/>
      <c r="B560" s="298"/>
      <c r="C560" s="298"/>
      <c r="D560" s="121"/>
      <c r="E560" s="121"/>
    </row>
    <row r="561" spans="1:5" ht="12.75">
      <c r="A561" s="298"/>
      <c r="B561" s="298"/>
      <c r="C561" s="298"/>
      <c r="D561" s="121"/>
      <c r="E561" s="121"/>
    </row>
    <row r="562" spans="1:5" ht="12.75">
      <c r="A562" s="298"/>
      <c r="B562" s="298"/>
      <c r="C562" s="298"/>
      <c r="D562" s="121"/>
      <c r="E562" s="121"/>
    </row>
    <row r="563" spans="1:5" ht="12.75">
      <c r="A563" s="298"/>
      <c r="B563" s="298"/>
      <c r="C563" s="298"/>
      <c r="D563" s="121"/>
      <c r="E563" s="121"/>
    </row>
    <row r="564" spans="1:5" ht="12.75">
      <c r="A564" s="298"/>
      <c r="B564" s="298"/>
      <c r="C564" s="298"/>
      <c r="D564" s="121"/>
      <c r="E564" s="121"/>
    </row>
    <row r="565" spans="1:5" ht="12.75">
      <c r="A565" s="298"/>
      <c r="B565" s="298"/>
      <c r="C565" s="298"/>
      <c r="D565" s="121"/>
      <c r="E565" s="121"/>
    </row>
    <row r="566" spans="1:5" ht="12.75">
      <c r="A566" s="298"/>
      <c r="B566" s="298"/>
      <c r="C566" s="298"/>
      <c r="D566" s="121"/>
      <c r="E566" s="121"/>
    </row>
    <row r="567" spans="1:5" ht="12.75">
      <c r="A567" s="298"/>
      <c r="B567" s="298"/>
      <c r="C567" s="298"/>
      <c r="D567" s="121"/>
      <c r="E567" s="121"/>
    </row>
    <row r="568" spans="1:5" ht="12.75">
      <c r="A568" s="298"/>
      <c r="B568" s="298"/>
      <c r="C568" s="298"/>
      <c r="D568" s="121"/>
      <c r="E568" s="121"/>
    </row>
    <row r="569" spans="1:5" ht="12.75">
      <c r="A569" s="298"/>
      <c r="B569" s="298"/>
      <c r="C569" s="298"/>
      <c r="D569" s="121"/>
      <c r="E569" s="121"/>
    </row>
    <row r="570" spans="1:5" ht="12.75">
      <c r="A570" s="298"/>
      <c r="B570" s="298"/>
      <c r="C570" s="298"/>
      <c r="D570" s="121"/>
      <c r="E570" s="121"/>
    </row>
    <row r="571" spans="1:5" ht="12.75">
      <c r="A571" s="298"/>
      <c r="B571" s="298"/>
      <c r="C571" s="298"/>
      <c r="D571" s="121"/>
      <c r="E571" s="121"/>
    </row>
    <row r="572" spans="1:5" ht="12.75">
      <c r="A572" s="298"/>
      <c r="B572" s="298"/>
      <c r="C572" s="298"/>
      <c r="D572" s="121"/>
      <c r="E572" s="121"/>
    </row>
    <row r="573" spans="1:5" ht="12.75">
      <c r="A573" s="298"/>
      <c r="B573" s="298"/>
      <c r="C573" s="298"/>
      <c r="D573" s="121"/>
      <c r="E573" s="121"/>
    </row>
    <row r="574" spans="1:5" ht="12.75">
      <c r="A574" s="298"/>
      <c r="B574" s="298"/>
      <c r="C574" s="298"/>
      <c r="D574" s="121"/>
      <c r="E574" s="121"/>
    </row>
    <row r="575" spans="1:5" ht="12.75">
      <c r="A575" s="298"/>
      <c r="B575" s="298"/>
      <c r="C575" s="298"/>
      <c r="D575" s="121"/>
      <c r="E575" s="121"/>
    </row>
    <row r="576" spans="1:5" ht="12.75">
      <c r="A576" s="298"/>
      <c r="B576" s="298"/>
      <c r="C576" s="298"/>
      <c r="D576" s="121"/>
      <c r="E576" s="121"/>
    </row>
    <row r="577" spans="1:5" ht="12.75">
      <c r="A577" s="298"/>
      <c r="B577" s="298"/>
      <c r="C577" s="298"/>
      <c r="D577" s="121"/>
      <c r="E577" s="121"/>
    </row>
    <row r="578" spans="1:5" ht="12.75">
      <c r="A578" s="298"/>
      <c r="B578" s="298"/>
      <c r="C578" s="298"/>
      <c r="D578" s="121"/>
      <c r="E578" s="121"/>
    </row>
    <row r="579" spans="1:5" ht="12.75">
      <c r="A579" s="298"/>
      <c r="B579" s="298"/>
      <c r="C579" s="298"/>
      <c r="D579" s="121"/>
      <c r="E579" s="121"/>
    </row>
    <row r="580" spans="1:5" ht="12.75">
      <c r="A580" s="298"/>
      <c r="B580" s="298"/>
      <c r="C580" s="298"/>
      <c r="D580" s="121"/>
      <c r="E580" s="121"/>
    </row>
    <row r="581" spans="1:5" ht="12.75">
      <c r="A581" s="298"/>
      <c r="B581" s="298"/>
      <c r="C581" s="298"/>
      <c r="D581" s="121"/>
      <c r="E581" s="121"/>
    </row>
    <row r="582" spans="1:5" ht="12.75">
      <c r="A582" s="298"/>
      <c r="B582" s="298"/>
      <c r="C582" s="298"/>
      <c r="D582" s="121"/>
      <c r="E582" s="121"/>
    </row>
    <row r="583" spans="1:5" ht="12.75">
      <c r="A583" s="298"/>
      <c r="B583" s="298"/>
      <c r="C583" s="298"/>
      <c r="D583" s="121"/>
      <c r="E583" s="121"/>
    </row>
    <row r="584" spans="1:5" ht="12.75">
      <c r="A584" s="298"/>
      <c r="B584" s="298"/>
      <c r="C584" s="298"/>
      <c r="D584" s="121"/>
      <c r="E584" s="121"/>
    </row>
    <row r="585" spans="1:5" ht="12.75">
      <c r="A585" s="298"/>
      <c r="B585" s="298"/>
      <c r="C585" s="298"/>
      <c r="D585" s="121"/>
      <c r="E585" s="121"/>
    </row>
    <row r="586" spans="1:5" ht="12.75">
      <c r="A586" s="298"/>
      <c r="B586" s="298"/>
      <c r="C586" s="298"/>
      <c r="D586" s="121"/>
      <c r="E586" s="121"/>
    </row>
    <row r="587" spans="1:5" ht="12.75">
      <c r="A587" s="298"/>
      <c r="B587" s="298"/>
      <c r="C587" s="298"/>
      <c r="D587" s="121"/>
      <c r="E587" s="121"/>
    </row>
    <row r="588" spans="1:5" ht="12.75">
      <c r="A588" s="298"/>
      <c r="B588" s="298"/>
      <c r="C588" s="298"/>
      <c r="D588" s="121"/>
      <c r="E588" s="121"/>
    </row>
    <row r="589" spans="1:5" ht="12.75">
      <c r="A589" s="298"/>
      <c r="B589" s="298"/>
      <c r="C589" s="298"/>
      <c r="D589" s="121"/>
      <c r="E589" s="121"/>
    </row>
    <row r="590" spans="1:5" ht="12.75">
      <c r="A590" s="298"/>
      <c r="B590" s="298"/>
      <c r="C590" s="298"/>
      <c r="D590" s="121"/>
      <c r="E590" s="121"/>
    </row>
    <row r="591" spans="1:5" ht="12.75">
      <c r="A591" s="298"/>
      <c r="B591" s="298"/>
      <c r="C591" s="298"/>
      <c r="D591" s="121"/>
      <c r="E591" s="121"/>
    </row>
    <row r="592" spans="1:5" ht="12.75">
      <c r="A592" s="298"/>
      <c r="B592" s="298"/>
      <c r="C592" s="298"/>
      <c r="D592" s="121"/>
      <c r="E592" s="121"/>
    </row>
    <row r="593" spans="1:5" ht="12.75">
      <c r="A593" s="298"/>
      <c r="B593" s="298"/>
      <c r="C593" s="298"/>
      <c r="D593" s="121"/>
      <c r="E593" s="121"/>
    </row>
    <row r="594" spans="1:5" ht="12.75">
      <c r="A594" s="298"/>
      <c r="B594" s="298"/>
      <c r="C594" s="298"/>
      <c r="D594" s="121"/>
      <c r="E594" s="121"/>
    </row>
    <row r="595" spans="1:5" ht="12.75">
      <c r="A595" s="298"/>
      <c r="B595" s="298"/>
      <c r="C595" s="298"/>
      <c r="D595" s="121"/>
      <c r="E595" s="121"/>
    </row>
    <row r="596" spans="1:5" ht="12.75">
      <c r="A596" s="298"/>
      <c r="B596" s="298"/>
      <c r="C596" s="298"/>
      <c r="D596" s="121"/>
      <c r="E596" s="121"/>
    </row>
    <row r="597" spans="1:5" ht="12.75">
      <c r="A597" s="298"/>
      <c r="B597" s="298"/>
      <c r="C597" s="298"/>
      <c r="D597" s="121"/>
      <c r="E597" s="121"/>
    </row>
    <row r="598" spans="1:5" ht="12.75">
      <c r="A598" s="298"/>
      <c r="B598" s="298"/>
      <c r="C598" s="298"/>
      <c r="D598" s="121"/>
      <c r="E598" s="121"/>
    </row>
    <row r="599" spans="1:5" ht="12.75">
      <c r="A599" s="298"/>
      <c r="B599" s="298"/>
      <c r="C599" s="298"/>
      <c r="D599" s="121"/>
      <c r="E599" s="121"/>
    </row>
    <row r="600" spans="1:5" ht="12.75">
      <c r="A600" s="298"/>
      <c r="B600" s="298"/>
      <c r="C600" s="298"/>
      <c r="D600" s="121"/>
      <c r="E600" s="121"/>
    </row>
    <row r="601" spans="1:5" ht="12.75">
      <c r="A601" s="298"/>
      <c r="B601" s="298"/>
      <c r="C601" s="298"/>
      <c r="D601" s="121"/>
      <c r="E601" s="121"/>
    </row>
    <row r="602" spans="1:5" ht="12.75">
      <c r="A602" s="298"/>
      <c r="B602" s="298"/>
      <c r="C602" s="298"/>
      <c r="D602" s="121"/>
      <c r="E602" s="121"/>
    </row>
    <row r="603" spans="1:5" ht="12.75">
      <c r="A603" s="298"/>
      <c r="B603" s="298"/>
      <c r="C603" s="298"/>
      <c r="D603" s="121"/>
      <c r="E603" s="121"/>
    </row>
    <row r="604" spans="1:5" ht="12.75">
      <c r="A604" s="298"/>
      <c r="B604" s="298"/>
      <c r="C604" s="298"/>
      <c r="D604" s="121"/>
      <c r="E604" s="121"/>
    </row>
    <row r="605" spans="1:5" ht="12.75">
      <c r="A605" s="298"/>
      <c r="B605" s="298"/>
      <c r="C605" s="298"/>
      <c r="D605" s="121"/>
      <c r="E605" s="121"/>
    </row>
    <row r="606" spans="1:5" ht="12.75">
      <c r="A606" s="298"/>
      <c r="B606" s="298"/>
      <c r="C606" s="298"/>
      <c r="D606" s="121"/>
      <c r="E606" s="121"/>
    </row>
    <row r="607" spans="1:5" ht="12.75">
      <c r="A607" s="298"/>
      <c r="B607" s="298"/>
      <c r="C607" s="298"/>
      <c r="D607" s="121"/>
      <c r="E607" s="121"/>
    </row>
    <row r="608" spans="1:5" ht="12.75">
      <c r="A608" s="298"/>
      <c r="B608" s="298"/>
      <c r="C608" s="298"/>
      <c r="D608" s="121"/>
      <c r="E608" s="121"/>
    </row>
    <row r="609" spans="1:5" ht="12.75">
      <c r="A609" s="298"/>
      <c r="B609" s="298"/>
      <c r="C609" s="298"/>
      <c r="D609" s="121"/>
      <c r="E609" s="121"/>
    </row>
    <row r="610" spans="1:5" ht="12.75">
      <c r="A610" s="298"/>
      <c r="B610" s="298"/>
      <c r="C610" s="298"/>
      <c r="D610" s="121"/>
      <c r="E610" s="121"/>
    </row>
    <row r="611" spans="1:5" ht="12.75">
      <c r="A611" s="298"/>
      <c r="B611" s="298"/>
      <c r="C611" s="298"/>
      <c r="D611" s="121"/>
      <c r="E611" s="121"/>
    </row>
    <row r="612" spans="1:5" ht="12.75">
      <c r="A612" s="298"/>
      <c r="B612" s="298"/>
      <c r="C612" s="298"/>
      <c r="D612" s="121"/>
      <c r="E612" s="121"/>
    </row>
    <row r="613" spans="1:5" ht="12.75">
      <c r="A613" s="298"/>
      <c r="B613" s="298"/>
      <c r="C613" s="298"/>
      <c r="D613" s="121"/>
      <c r="E613" s="121"/>
    </row>
    <row r="614" spans="1:5" ht="12.75">
      <c r="A614" s="298"/>
      <c r="B614" s="298"/>
      <c r="C614" s="298"/>
      <c r="D614" s="121"/>
      <c r="E614" s="121"/>
    </row>
    <row r="615" spans="1:5" ht="12.75">
      <c r="A615" s="298"/>
      <c r="B615" s="298"/>
      <c r="C615" s="298"/>
      <c r="D615" s="121"/>
      <c r="E615" s="121"/>
    </row>
    <row r="616" spans="1:5" ht="12.75">
      <c r="A616" s="298"/>
      <c r="B616" s="298"/>
      <c r="C616" s="298"/>
      <c r="D616" s="121"/>
      <c r="E616" s="121"/>
    </row>
    <row r="617" spans="1:5" ht="12.75">
      <c r="A617" s="298"/>
      <c r="B617" s="298"/>
      <c r="C617" s="298"/>
      <c r="D617" s="121"/>
      <c r="E617" s="121"/>
    </row>
    <row r="618" spans="1:5" ht="12.75">
      <c r="A618" s="298"/>
      <c r="B618" s="298"/>
      <c r="C618" s="298"/>
      <c r="D618" s="121"/>
      <c r="E618" s="121"/>
    </row>
    <row r="619" spans="1:5" ht="12.75">
      <c r="A619" s="298"/>
      <c r="B619" s="298"/>
      <c r="C619" s="298"/>
      <c r="D619" s="121"/>
      <c r="E619" s="121"/>
    </row>
    <row r="620" spans="1:5" ht="12.75">
      <c r="A620" s="298"/>
      <c r="B620" s="298"/>
      <c r="C620" s="298"/>
      <c r="D620" s="121"/>
      <c r="E620" s="121"/>
    </row>
    <row r="621" spans="1:5" ht="12.75">
      <c r="A621" s="298"/>
      <c r="B621" s="298"/>
      <c r="C621" s="298"/>
      <c r="D621" s="121"/>
      <c r="E621" s="121"/>
    </row>
    <row r="622" spans="1:5" ht="12.75">
      <c r="A622" s="298"/>
      <c r="B622" s="298"/>
      <c r="C622" s="298"/>
      <c r="D622" s="121"/>
      <c r="E622" s="121"/>
    </row>
    <row r="623" spans="1:5" ht="12.75">
      <c r="A623" s="298"/>
      <c r="B623" s="298"/>
      <c r="C623" s="298"/>
      <c r="D623" s="121"/>
      <c r="E623" s="121"/>
    </row>
    <row r="624" spans="1:5" ht="12.75">
      <c r="A624" s="298"/>
      <c r="B624" s="298"/>
      <c r="C624" s="298"/>
      <c r="D624" s="121"/>
      <c r="E624" s="121"/>
    </row>
    <row r="625" spans="1:5" ht="12.75">
      <c r="A625" s="298"/>
      <c r="B625" s="298"/>
      <c r="C625" s="298"/>
      <c r="D625" s="121"/>
      <c r="E625" s="121"/>
    </row>
    <row r="626" spans="1:5" ht="12.75">
      <c r="A626" s="298"/>
      <c r="B626" s="298"/>
      <c r="C626" s="298"/>
      <c r="D626" s="121"/>
      <c r="E626" s="121"/>
    </row>
    <row r="627" spans="1:5" ht="12.75">
      <c r="A627" s="298"/>
      <c r="B627" s="298"/>
      <c r="C627" s="298"/>
      <c r="D627" s="121"/>
      <c r="E627" s="121"/>
    </row>
    <row r="628" spans="1:5" ht="12.75">
      <c r="A628" s="298"/>
      <c r="B628" s="298"/>
      <c r="C628" s="298"/>
      <c r="D628" s="121"/>
      <c r="E628" s="121"/>
    </row>
    <row r="629" spans="1:5" ht="12.75">
      <c r="A629" s="298"/>
      <c r="B629" s="298"/>
      <c r="C629" s="298"/>
      <c r="D629" s="121"/>
      <c r="E629" s="121"/>
    </row>
    <row r="630" spans="1:5" ht="12.75">
      <c r="A630" s="298"/>
      <c r="B630" s="298"/>
      <c r="C630" s="298"/>
      <c r="D630" s="121"/>
      <c r="E630" s="121"/>
    </row>
    <row r="631" spans="1:5" ht="12.75">
      <c r="A631" s="298"/>
      <c r="B631" s="298"/>
      <c r="C631" s="298"/>
      <c r="D631" s="121"/>
      <c r="E631" s="121"/>
    </row>
    <row r="632" spans="1:5" ht="12.75">
      <c r="A632" s="298"/>
      <c r="B632" s="298"/>
      <c r="C632" s="298"/>
      <c r="D632" s="121"/>
      <c r="E632" s="121"/>
    </row>
    <row r="633" spans="1:5" ht="12.75">
      <c r="A633" s="298"/>
      <c r="B633" s="298"/>
      <c r="C633" s="298"/>
      <c r="D633" s="121"/>
      <c r="E633" s="121"/>
    </row>
    <row r="634" spans="1:5" ht="12.75">
      <c r="A634" s="298"/>
      <c r="B634" s="298"/>
      <c r="C634" s="298"/>
      <c r="D634" s="121"/>
      <c r="E634" s="121"/>
    </row>
    <row r="635" spans="1:5" ht="12.75">
      <c r="A635" s="298"/>
      <c r="B635" s="298"/>
      <c r="C635" s="298"/>
      <c r="D635" s="121"/>
      <c r="E635" s="121"/>
    </row>
    <row r="636" spans="1:5" ht="12.75">
      <c r="A636" s="298"/>
      <c r="B636" s="298"/>
      <c r="C636" s="298"/>
      <c r="D636" s="121"/>
      <c r="E636" s="121"/>
    </row>
    <row r="637" spans="1:5" ht="12.75">
      <c r="A637" s="298"/>
      <c r="B637" s="298"/>
      <c r="C637" s="298"/>
      <c r="D637" s="121"/>
      <c r="E637" s="121"/>
    </row>
    <row r="638" spans="1:5" ht="12.75">
      <c r="A638" s="298"/>
      <c r="B638" s="298"/>
      <c r="C638" s="298"/>
      <c r="D638" s="121"/>
      <c r="E638" s="121"/>
    </row>
    <row r="639" spans="1:5" ht="12.75">
      <c r="A639" s="298"/>
      <c r="B639" s="298"/>
      <c r="C639" s="298"/>
      <c r="D639" s="121"/>
      <c r="E639" s="121"/>
    </row>
    <row r="640" spans="1:5" ht="12.75">
      <c r="A640" s="298"/>
      <c r="B640" s="298"/>
      <c r="C640" s="298"/>
      <c r="D640" s="121"/>
      <c r="E640" s="121"/>
    </row>
    <row r="641" spans="1:5" ht="12.75">
      <c r="A641" s="298"/>
      <c r="B641" s="298"/>
      <c r="C641" s="298"/>
      <c r="D641" s="121"/>
      <c r="E641" s="121"/>
    </row>
    <row r="642" spans="1:5" ht="12.75">
      <c r="A642" s="298"/>
      <c r="B642" s="298"/>
      <c r="C642" s="298"/>
      <c r="D642" s="121"/>
      <c r="E642" s="121"/>
    </row>
    <row r="643" spans="1:5" ht="12.75">
      <c r="A643" s="298"/>
      <c r="B643" s="298"/>
      <c r="C643" s="298"/>
      <c r="D643" s="121"/>
      <c r="E643" s="121"/>
    </row>
    <row r="644" spans="1:5" ht="12.75">
      <c r="A644" s="298"/>
      <c r="B644" s="298"/>
      <c r="C644" s="298"/>
      <c r="D644" s="121"/>
      <c r="E644" s="121"/>
    </row>
    <row r="645" spans="1:5" ht="12.75">
      <c r="A645" s="298"/>
      <c r="B645" s="298"/>
      <c r="C645" s="298"/>
      <c r="D645" s="121"/>
      <c r="E645" s="121"/>
    </row>
    <row r="646" spans="1:5" ht="12.75">
      <c r="A646" s="298"/>
      <c r="B646" s="298"/>
      <c r="C646" s="298"/>
      <c r="D646" s="121"/>
      <c r="E646" s="121"/>
    </row>
    <row r="647" spans="1:5" ht="12.75">
      <c r="A647" s="298"/>
      <c r="B647" s="298"/>
      <c r="C647" s="298"/>
      <c r="D647" s="121"/>
      <c r="E647" s="121"/>
    </row>
    <row r="648" spans="1:5" ht="12.75">
      <c r="A648" s="298"/>
      <c r="B648" s="298"/>
      <c r="C648" s="298"/>
      <c r="D648" s="121"/>
      <c r="E648" s="121"/>
    </row>
    <row r="649" spans="1:5" ht="12.75">
      <c r="A649" s="298"/>
      <c r="B649" s="298"/>
      <c r="C649" s="298"/>
      <c r="D649" s="121"/>
      <c r="E649" s="121"/>
    </row>
    <row r="650" spans="1:5" ht="12.75">
      <c r="A650" s="298"/>
      <c r="B650" s="298"/>
      <c r="C650" s="298"/>
      <c r="D650" s="121"/>
      <c r="E650" s="121"/>
    </row>
    <row r="651" spans="1:5" ht="12.75">
      <c r="A651" s="298"/>
      <c r="B651" s="298"/>
      <c r="C651" s="298"/>
      <c r="D651" s="121"/>
      <c r="E651" s="121"/>
    </row>
    <row r="652" spans="1:5" ht="12.75">
      <c r="A652" s="298"/>
      <c r="B652" s="298"/>
      <c r="C652" s="298"/>
      <c r="D652" s="121"/>
      <c r="E652" s="121"/>
    </row>
    <row r="653" spans="1:5" ht="12.75">
      <c r="A653" s="298"/>
      <c r="B653" s="298"/>
      <c r="C653" s="298"/>
      <c r="D653" s="121"/>
      <c r="E653" s="121"/>
    </row>
    <row r="654" spans="1:5" ht="12.75">
      <c r="A654" s="298"/>
      <c r="B654" s="298"/>
      <c r="C654" s="298"/>
      <c r="D654" s="121"/>
      <c r="E654" s="121"/>
    </row>
    <row r="655" spans="1:5" ht="12.75">
      <c r="A655" s="298"/>
      <c r="B655" s="298"/>
      <c r="C655" s="298"/>
      <c r="D655" s="121"/>
      <c r="E655" s="121"/>
    </row>
    <row r="656" spans="1:5" ht="12.75">
      <c r="A656" s="298"/>
      <c r="B656" s="298"/>
      <c r="C656" s="298"/>
      <c r="D656" s="121"/>
      <c r="E656" s="121"/>
    </row>
    <row r="657" spans="1:5" ht="12.75">
      <c r="A657" s="298"/>
      <c r="B657" s="298"/>
      <c r="C657" s="298"/>
      <c r="D657" s="121"/>
      <c r="E657" s="121"/>
    </row>
    <row r="658" spans="1:5" ht="12.75">
      <c r="A658" s="298"/>
      <c r="B658" s="298"/>
      <c r="C658" s="298"/>
      <c r="D658" s="121"/>
      <c r="E658" s="121"/>
    </row>
    <row r="659" spans="1:5" ht="12.75">
      <c r="A659" s="298"/>
      <c r="B659" s="298"/>
      <c r="C659" s="298"/>
      <c r="D659" s="121"/>
      <c r="E659" s="121"/>
    </row>
    <row r="660" spans="1:5" ht="12.75">
      <c r="A660" s="298"/>
      <c r="B660" s="298"/>
      <c r="C660" s="298"/>
      <c r="D660" s="121"/>
      <c r="E660" s="121"/>
    </row>
    <row r="661" spans="1:5" ht="12.75">
      <c r="A661" s="298"/>
      <c r="B661" s="298"/>
      <c r="C661" s="298"/>
      <c r="D661" s="121"/>
      <c r="E661" s="121"/>
    </row>
    <row r="662" spans="1:5" ht="12.75">
      <c r="A662" s="298"/>
      <c r="B662" s="298"/>
      <c r="C662" s="298"/>
      <c r="D662" s="121"/>
      <c r="E662" s="121"/>
    </row>
    <row r="663" spans="1:5" ht="12.75">
      <c r="A663" s="298"/>
      <c r="B663" s="298"/>
      <c r="C663" s="298"/>
      <c r="D663" s="121"/>
      <c r="E663" s="121"/>
    </row>
    <row r="664" spans="1:5" ht="12.75">
      <c r="A664" s="298"/>
      <c r="B664" s="298"/>
      <c r="C664" s="298"/>
      <c r="D664" s="121"/>
      <c r="E664" s="121"/>
    </row>
    <row r="665" spans="1:5" ht="12.75">
      <c r="A665" s="298"/>
      <c r="B665" s="298"/>
      <c r="C665" s="298"/>
      <c r="D665" s="121"/>
      <c r="E665" s="121"/>
    </row>
    <row r="666" spans="1:5" ht="12.75">
      <c r="A666" s="298"/>
      <c r="B666" s="298"/>
      <c r="C666" s="298"/>
      <c r="D666" s="121"/>
      <c r="E666" s="121"/>
    </row>
    <row r="667" spans="1:5" ht="12.75">
      <c r="A667" s="298"/>
      <c r="B667" s="298"/>
      <c r="C667" s="298"/>
      <c r="D667" s="121"/>
      <c r="E667" s="121"/>
    </row>
    <row r="668" spans="1:5" ht="12.75">
      <c r="A668" s="298"/>
      <c r="B668" s="298"/>
      <c r="C668" s="298"/>
      <c r="D668" s="121"/>
      <c r="E668" s="121"/>
    </row>
    <row r="669" spans="1:5" ht="12.75">
      <c r="A669" s="298"/>
      <c r="B669" s="298"/>
      <c r="C669" s="298"/>
      <c r="D669" s="121"/>
      <c r="E669" s="121"/>
    </row>
    <row r="670" spans="1:5" ht="12.75">
      <c r="A670" s="298"/>
      <c r="B670" s="298"/>
      <c r="C670" s="298"/>
      <c r="D670" s="121"/>
      <c r="E670" s="121"/>
    </row>
    <row r="671" spans="1:5" ht="12.75">
      <c r="A671" s="298"/>
      <c r="B671" s="298"/>
      <c r="C671" s="298"/>
      <c r="D671" s="121"/>
      <c r="E671" s="121"/>
    </row>
    <row r="672" spans="1:5" ht="12.75">
      <c r="A672" s="298"/>
      <c r="B672" s="298"/>
      <c r="C672" s="298"/>
      <c r="D672" s="121"/>
      <c r="E672" s="121"/>
    </row>
    <row r="673" spans="1:5" ht="12.75">
      <c r="A673" s="298"/>
      <c r="B673" s="298"/>
      <c r="C673" s="298"/>
      <c r="D673" s="121"/>
      <c r="E673" s="121"/>
    </row>
    <row r="674" spans="1:5" ht="12.75">
      <c r="A674" s="298"/>
      <c r="B674" s="298"/>
      <c r="C674" s="298"/>
      <c r="D674" s="121"/>
      <c r="E674" s="121"/>
    </row>
    <row r="675" spans="1:5" ht="12.75">
      <c r="A675" s="298"/>
      <c r="B675" s="298"/>
      <c r="C675" s="298"/>
      <c r="D675" s="121"/>
      <c r="E675" s="121"/>
    </row>
    <row r="676" spans="1:5" ht="12.75">
      <c r="A676" s="298"/>
      <c r="B676" s="298"/>
      <c r="C676" s="298"/>
      <c r="D676" s="121"/>
      <c r="E676" s="121"/>
    </row>
    <row r="677" spans="1:5" ht="12.75">
      <c r="A677" s="298"/>
      <c r="B677" s="298"/>
      <c r="C677" s="298"/>
      <c r="D677" s="121"/>
      <c r="E677" s="121"/>
    </row>
    <row r="678" spans="1:5" ht="12.75">
      <c r="A678" s="298"/>
      <c r="B678" s="298"/>
      <c r="C678" s="298"/>
      <c r="D678" s="121"/>
      <c r="E678" s="121"/>
    </row>
    <row r="679" spans="1:5" ht="12.75">
      <c r="A679" s="298"/>
      <c r="B679" s="298"/>
      <c r="C679" s="298"/>
      <c r="D679" s="121"/>
      <c r="E679" s="121"/>
    </row>
    <row r="680" spans="1:5" ht="12.75">
      <c r="A680" s="298"/>
      <c r="B680" s="298"/>
      <c r="C680" s="298"/>
      <c r="D680" s="121"/>
      <c r="E680" s="121"/>
    </row>
    <row r="681" spans="1:5" ht="12.75">
      <c r="A681" s="298"/>
      <c r="B681" s="298"/>
      <c r="C681" s="298"/>
      <c r="D681" s="121"/>
      <c r="E681" s="121"/>
    </row>
    <row r="682" spans="1:5" ht="12.75">
      <c r="A682" s="298"/>
      <c r="B682" s="298"/>
      <c r="C682" s="298"/>
      <c r="D682" s="121"/>
      <c r="E682" s="121"/>
    </row>
    <row r="683" spans="1:5" ht="12.75">
      <c r="A683" s="298"/>
      <c r="B683" s="298"/>
      <c r="C683" s="298"/>
      <c r="D683" s="121"/>
      <c r="E683" s="121"/>
    </row>
    <row r="684" spans="1:5" ht="12.75">
      <c r="A684" s="298"/>
      <c r="B684" s="298"/>
      <c r="C684" s="298"/>
      <c r="D684" s="121"/>
      <c r="E684" s="121"/>
    </row>
    <row r="685" spans="1:5" ht="12.75">
      <c r="A685" s="298"/>
      <c r="B685" s="298"/>
      <c r="C685" s="298"/>
      <c r="D685" s="121"/>
      <c r="E685" s="121"/>
    </row>
    <row r="686" spans="1:5" ht="12.75">
      <c r="A686" s="298"/>
      <c r="B686" s="298"/>
      <c r="C686" s="298"/>
      <c r="D686" s="121"/>
      <c r="E686" s="121"/>
    </row>
    <row r="687" spans="1:5" ht="12.75">
      <c r="A687" s="298"/>
      <c r="B687" s="298"/>
      <c r="C687" s="298"/>
      <c r="D687" s="121"/>
      <c r="E687" s="121"/>
    </row>
    <row r="688" spans="1:5" ht="12.75">
      <c r="A688" s="298"/>
      <c r="B688" s="298"/>
      <c r="C688" s="298"/>
      <c r="D688" s="121"/>
      <c r="E688" s="121"/>
    </row>
    <row r="689" spans="1:5" ht="12.75">
      <c r="A689" s="298"/>
      <c r="B689" s="298"/>
      <c r="C689" s="298"/>
      <c r="D689" s="121"/>
      <c r="E689" s="121"/>
    </row>
    <row r="690" spans="1:5" ht="12.75">
      <c r="A690" s="298"/>
      <c r="B690" s="298"/>
      <c r="C690" s="298"/>
      <c r="D690" s="121"/>
      <c r="E690" s="121"/>
    </row>
    <row r="691" spans="1:5" ht="12.75">
      <c r="A691" s="298"/>
      <c r="B691" s="298"/>
      <c r="C691" s="298"/>
      <c r="D691" s="121"/>
      <c r="E691" s="121"/>
    </row>
    <row r="692" spans="1:5" ht="12.75">
      <c r="A692" s="298"/>
      <c r="B692" s="298"/>
      <c r="C692" s="298"/>
      <c r="D692" s="121"/>
      <c r="E692" s="121"/>
    </row>
    <row r="693" spans="1:5" ht="12.75">
      <c r="A693" s="298"/>
      <c r="B693" s="298"/>
      <c r="C693" s="298"/>
      <c r="D693" s="121"/>
      <c r="E693" s="121"/>
    </row>
    <row r="694" spans="1:5" ht="12.75">
      <c r="A694" s="298"/>
      <c r="B694" s="298"/>
      <c r="C694" s="298"/>
      <c r="D694" s="121"/>
      <c r="E694" s="121"/>
    </row>
    <row r="695" spans="1:5" ht="12.75">
      <c r="A695" s="298"/>
      <c r="B695" s="298"/>
      <c r="C695" s="298"/>
      <c r="D695" s="121"/>
      <c r="E695" s="121"/>
    </row>
    <row r="696" spans="1:5" ht="12.75">
      <c r="A696" s="298"/>
      <c r="B696" s="298"/>
      <c r="C696" s="298"/>
      <c r="D696" s="121"/>
      <c r="E696" s="121"/>
    </row>
    <row r="697" spans="1:5" ht="12.75">
      <c r="A697" s="298"/>
      <c r="B697" s="298"/>
      <c r="C697" s="298"/>
      <c r="D697" s="121"/>
      <c r="E697" s="121"/>
    </row>
    <row r="698" spans="1:5" ht="12.75">
      <c r="A698" s="298"/>
      <c r="B698" s="298"/>
      <c r="C698" s="298"/>
      <c r="D698" s="121"/>
      <c r="E698" s="121"/>
    </row>
    <row r="699" spans="1:5" ht="12.75">
      <c r="A699" s="298"/>
      <c r="B699" s="298"/>
      <c r="C699" s="298"/>
      <c r="D699" s="121"/>
      <c r="E699" s="121"/>
    </row>
    <row r="700" spans="1:5" ht="12.75">
      <c r="A700" s="298"/>
      <c r="B700" s="298"/>
      <c r="C700" s="298"/>
      <c r="D700" s="121"/>
      <c r="E700" s="121"/>
    </row>
    <row r="701" spans="1:5" ht="12.75">
      <c r="A701" s="298"/>
      <c r="B701" s="298"/>
      <c r="C701" s="298"/>
      <c r="D701" s="121"/>
      <c r="E701" s="121"/>
    </row>
    <row r="702" spans="1:5" ht="12.75">
      <c r="A702" s="298"/>
      <c r="B702" s="298"/>
      <c r="C702" s="298"/>
      <c r="D702" s="121"/>
      <c r="E702" s="121"/>
    </row>
    <row r="703" spans="1:5" ht="12.75">
      <c r="A703" s="298"/>
      <c r="B703" s="298"/>
      <c r="C703" s="298"/>
      <c r="D703" s="121"/>
      <c r="E703" s="121"/>
    </row>
    <row r="704" spans="1:5" ht="12.75">
      <c r="A704" s="298"/>
      <c r="B704" s="298"/>
      <c r="C704" s="298"/>
      <c r="D704" s="121"/>
      <c r="E704" s="121"/>
    </row>
    <row r="705" spans="1:5" ht="12.75">
      <c r="A705" s="298"/>
      <c r="B705" s="298"/>
      <c r="C705" s="298"/>
      <c r="D705" s="121"/>
      <c r="E705" s="121"/>
    </row>
    <row r="706" spans="1:5" ht="12.75">
      <c r="A706" s="298"/>
      <c r="B706" s="298"/>
      <c r="C706" s="298"/>
      <c r="D706" s="121"/>
      <c r="E706" s="121"/>
    </row>
    <row r="707" spans="1:5" ht="12.75">
      <c r="A707" s="298"/>
      <c r="B707" s="298"/>
      <c r="C707" s="298"/>
      <c r="D707" s="121"/>
      <c r="E707" s="121"/>
    </row>
    <row r="708" spans="1:5" ht="12.75">
      <c r="A708" s="298"/>
      <c r="B708" s="298"/>
      <c r="C708" s="298"/>
      <c r="D708" s="121"/>
      <c r="E708" s="121"/>
    </row>
    <row r="709" spans="1:5" ht="12.75">
      <c r="A709" s="298"/>
      <c r="B709" s="298"/>
      <c r="C709" s="298"/>
      <c r="D709" s="121"/>
      <c r="E709" s="121"/>
    </row>
    <row r="710" spans="1:5" ht="12.75">
      <c r="A710" s="298"/>
      <c r="B710" s="298"/>
      <c r="C710" s="298"/>
      <c r="D710" s="121"/>
      <c r="E710" s="121"/>
    </row>
    <row r="711" spans="1:5" ht="12.75">
      <c r="A711" s="298"/>
      <c r="B711" s="298"/>
      <c r="C711" s="298"/>
      <c r="D711" s="121"/>
      <c r="E711" s="121"/>
    </row>
    <row r="712" spans="1:5" ht="12.75">
      <c r="A712" s="298"/>
      <c r="B712" s="298"/>
      <c r="C712" s="298"/>
      <c r="D712" s="121"/>
      <c r="E712" s="121"/>
    </row>
    <row r="713" spans="1:5" ht="12.75">
      <c r="A713" s="298"/>
      <c r="B713" s="298"/>
      <c r="C713" s="298"/>
      <c r="D713" s="121"/>
      <c r="E713" s="121"/>
    </row>
    <row r="714" spans="1:5" ht="12.75">
      <c r="A714" s="298"/>
      <c r="B714" s="298"/>
      <c r="C714" s="298"/>
      <c r="D714" s="121"/>
      <c r="E714" s="121"/>
    </row>
    <row r="715" spans="1:5" ht="12.75">
      <c r="A715" s="298"/>
      <c r="B715" s="298"/>
      <c r="C715" s="298"/>
      <c r="D715" s="121"/>
      <c r="E715" s="121"/>
    </row>
    <row r="716" spans="1:5" ht="12.75">
      <c r="A716" s="298"/>
      <c r="B716" s="298"/>
      <c r="C716" s="298"/>
      <c r="D716" s="121"/>
      <c r="E716" s="121"/>
    </row>
    <row r="717" spans="1:5" ht="12.75">
      <c r="A717" s="298"/>
      <c r="B717" s="298"/>
      <c r="C717" s="298"/>
      <c r="D717" s="121"/>
      <c r="E717" s="121"/>
    </row>
    <row r="718" spans="1:5" ht="12.75">
      <c r="A718" s="298"/>
      <c r="B718" s="298"/>
      <c r="C718" s="298"/>
      <c r="D718" s="121"/>
      <c r="E718" s="121"/>
    </row>
    <row r="719" spans="1:5" ht="12.75">
      <c r="A719" s="298"/>
      <c r="B719" s="298"/>
      <c r="C719" s="298"/>
      <c r="D719" s="121"/>
      <c r="E719" s="121"/>
    </row>
    <row r="720" spans="1:5" ht="12.75">
      <c r="A720" s="298"/>
      <c r="B720" s="298"/>
      <c r="C720" s="298"/>
      <c r="D720" s="121"/>
      <c r="E720" s="121"/>
    </row>
    <row r="721" spans="1:5" ht="12.75">
      <c r="A721" s="298"/>
      <c r="B721" s="298"/>
      <c r="C721" s="298"/>
      <c r="D721" s="121"/>
      <c r="E721" s="121"/>
    </row>
    <row r="722" spans="1:5" ht="12.75">
      <c r="A722" s="298"/>
      <c r="B722" s="298"/>
      <c r="C722" s="298"/>
      <c r="D722" s="121"/>
      <c r="E722" s="121"/>
    </row>
    <row r="723" spans="1:5" ht="12.75">
      <c r="A723" s="298"/>
      <c r="B723" s="298"/>
      <c r="C723" s="298"/>
      <c r="D723" s="121"/>
      <c r="E723" s="121"/>
    </row>
    <row r="724" spans="1:5" ht="12.75">
      <c r="A724" s="298"/>
      <c r="B724" s="298"/>
      <c r="C724" s="298"/>
      <c r="D724" s="121"/>
      <c r="E724" s="121"/>
    </row>
    <row r="725" spans="1:5" ht="12.75">
      <c r="A725" s="298"/>
      <c r="B725" s="298"/>
      <c r="C725" s="298"/>
      <c r="D725" s="121"/>
      <c r="E725" s="121"/>
    </row>
    <row r="726" spans="1:5" ht="12.75">
      <c r="A726" s="298"/>
      <c r="B726" s="298"/>
      <c r="C726" s="298"/>
      <c r="D726" s="121"/>
      <c r="E726" s="121"/>
    </row>
    <row r="727" spans="1:5" ht="12.75">
      <c r="A727" s="298"/>
      <c r="B727" s="298"/>
      <c r="C727" s="298"/>
      <c r="D727" s="121"/>
      <c r="E727" s="121"/>
    </row>
    <row r="728" spans="1:5" ht="12.75">
      <c r="A728" s="298"/>
      <c r="B728" s="298"/>
      <c r="C728" s="298"/>
      <c r="D728" s="121"/>
      <c r="E728" s="121"/>
    </row>
    <row r="729" spans="1:5" ht="12.75">
      <c r="A729" s="298"/>
      <c r="B729" s="298"/>
      <c r="C729" s="298"/>
      <c r="D729" s="121"/>
      <c r="E729" s="121"/>
    </row>
    <row r="730" spans="1:5" ht="12.75">
      <c r="A730" s="298"/>
      <c r="B730" s="298"/>
      <c r="C730" s="298"/>
      <c r="D730" s="121"/>
      <c r="E730" s="121"/>
    </row>
    <row r="731" spans="1:5" ht="12.75">
      <c r="A731" s="298"/>
      <c r="B731" s="298"/>
      <c r="C731" s="298"/>
      <c r="D731" s="121"/>
      <c r="E731" s="121"/>
    </row>
    <row r="732" spans="1:5" ht="12.75">
      <c r="A732" s="298"/>
      <c r="B732" s="298"/>
      <c r="C732" s="298"/>
      <c r="D732" s="121"/>
      <c r="E732" s="121"/>
    </row>
    <row r="733" spans="1:5" ht="12.75">
      <c r="A733" s="298"/>
      <c r="B733" s="298"/>
      <c r="C733" s="298"/>
      <c r="D733" s="121"/>
      <c r="E733" s="121"/>
    </row>
    <row r="734" spans="1:5" ht="12.75">
      <c r="A734" s="298"/>
      <c r="B734" s="298"/>
      <c r="C734" s="298"/>
      <c r="D734" s="121"/>
      <c r="E734" s="121"/>
    </row>
    <row r="735" spans="1:5" ht="12.75">
      <c r="A735" s="298"/>
      <c r="B735" s="298"/>
      <c r="C735" s="298"/>
      <c r="D735" s="121"/>
      <c r="E735" s="121"/>
    </row>
    <row r="736" spans="1:5" ht="12.75">
      <c r="A736" s="298"/>
      <c r="B736" s="298"/>
      <c r="C736" s="298"/>
      <c r="D736" s="121"/>
      <c r="E736" s="121"/>
    </row>
    <row r="737" spans="1:5" ht="12.75">
      <c r="A737" s="298"/>
      <c r="B737" s="298"/>
      <c r="C737" s="298"/>
      <c r="D737" s="121"/>
      <c r="E737" s="121"/>
    </row>
    <row r="738" spans="1:5" ht="12.75">
      <c r="A738" s="298"/>
      <c r="B738" s="298"/>
      <c r="C738" s="298"/>
      <c r="D738" s="121"/>
      <c r="E738" s="121"/>
    </row>
    <row r="739" spans="1:5" ht="12.75">
      <c r="A739" s="298"/>
      <c r="B739" s="298"/>
      <c r="C739" s="298"/>
      <c r="D739" s="121"/>
      <c r="E739" s="121"/>
    </row>
    <row r="740" spans="1:5" ht="12.75">
      <c r="A740" s="298"/>
      <c r="B740" s="298"/>
      <c r="C740" s="298"/>
      <c r="D740" s="121"/>
      <c r="E740" s="121"/>
    </row>
    <row r="741" spans="1:5" ht="12.75">
      <c r="A741" s="298"/>
      <c r="B741" s="298"/>
      <c r="C741" s="298"/>
      <c r="D741" s="121"/>
      <c r="E741" s="121"/>
    </row>
    <row r="742" spans="1:5" ht="12.75">
      <c r="A742" s="298"/>
      <c r="B742" s="298"/>
      <c r="C742" s="298"/>
      <c r="D742" s="121"/>
      <c r="E742" s="121"/>
    </row>
    <row r="743" spans="1:5" ht="12.75">
      <c r="A743" s="298"/>
      <c r="B743" s="298"/>
      <c r="C743" s="298"/>
      <c r="D743" s="121"/>
      <c r="E743" s="121"/>
    </row>
    <row r="744" spans="1:5" ht="12.75">
      <c r="A744" s="298"/>
      <c r="B744" s="298"/>
      <c r="C744" s="298"/>
      <c r="D744" s="121"/>
      <c r="E744" s="121"/>
    </row>
    <row r="745" spans="1:5" ht="12.75">
      <c r="A745" s="298"/>
      <c r="B745" s="298"/>
      <c r="C745" s="298"/>
      <c r="D745" s="121"/>
      <c r="E745" s="121"/>
    </row>
    <row r="746" spans="1:5" ht="12.75">
      <c r="A746" s="298"/>
      <c r="B746" s="298"/>
      <c r="C746" s="298"/>
      <c r="D746" s="121"/>
      <c r="E746" s="121"/>
    </row>
    <row r="747" spans="1:5" ht="12.75">
      <c r="A747" s="298"/>
      <c r="B747" s="298"/>
      <c r="C747" s="298"/>
      <c r="D747" s="121"/>
      <c r="E747" s="121"/>
    </row>
    <row r="748" spans="1:5" ht="12.75">
      <c r="A748" s="298"/>
      <c r="B748" s="298"/>
      <c r="C748" s="298"/>
      <c r="D748" s="121"/>
      <c r="E748" s="121"/>
    </row>
    <row r="749" spans="1:5" ht="12.75">
      <c r="A749" s="298"/>
      <c r="B749" s="298"/>
      <c r="C749" s="298"/>
      <c r="D749" s="121"/>
      <c r="E749" s="121"/>
    </row>
    <row r="750" spans="1:5" ht="12.75">
      <c r="A750" s="298"/>
      <c r="B750" s="298"/>
      <c r="C750" s="298"/>
      <c r="D750" s="121"/>
      <c r="E750" s="121"/>
    </row>
    <row r="751" spans="1:5" ht="12.75">
      <c r="A751" s="298"/>
      <c r="B751" s="298"/>
      <c r="C751" s="298"/>
      <c r="D751" s="121"/>
      <c r="E751" s="121"/>
    </row>
    <row r="752" spans="1:5" ht="12.75">
      <c r="A752" s="298"/>
      <c r="B752" s="298"/>
      <c r="C752" s="298"/>
      <c r="D752" s="121"/>
      <c r="E752" s="121"/>
    </row>
    <row r="753" spans="1:5" ht="12.75">
      <c r="A753" s="298"/>
      <c r="B753" s="298"/>
      <c r="C753" s="298"/>
      <c r="D753" s="121"/>
      <c r="E753" s="121"/>
    </row>
    <row r="754" spans="1:5" ht="12.75">
      <c r="A754" s="298"/>
      <c r="B754" s="298"/>
      <c r="C754" s="298"/>
      <c r="D754" s="121"/>
      <c r="E754" s="121"/>
    </row>
    <row r="755" spans="1:5" ht="12.75">
      <c r="A755" s="298"/>
      <c r="B755" s="298"/>
      <c r="C755" s="298"/>
      <c r="D755" s="121"/>
      <c r="E755" s="121"/>
    </row>
    <row r="756" spans="1:5" ht="12.75">
      <c r="A756" s="298"/>
      <c r="B756" s="298"/>
      <c r="C756" s="298"/>
      <c r="D756" s="121"/>
      <c r="E756" s="121"/>
    </row>
    <row r="757" spans="1:5" ht="12.75">
      <c r="A757" s="298"/>
      <c r="B757" s="298"/>
      <c r="C757" s="298"/>
      <c r="D757" s="121"/>
      <c r="E757" s="121"/>
    </row>
    <row r="758" spans="1:5" ht="12.75">
      <c r="A758" s="298"/>
      <c r="B758" s="298"/>
      <c r="C758" s="298"/>
      <c r="D758" s="121"/>
      <c r="E758" s="121"/>
    </row>
    <row r="759" spans="1:5" ht="12.75">
      <c r="A759" s="298"/>
      <c r="B759" s="298"/>
      <c r="C759" s="298"/>
      <c r="D759" s="121"/>
      <c r="E759" s="121"/>
    </row>
    <row r="760" spans="1:5" ht="12.75">
      <c r="A760" s="298"/>
      <c r="B760" s="298"/>
      <c r="C760" s="298"/>
      <c r="D760" s="121"/>
      <c r="E760" s="121"/>
    </row>
    <row r="761" spans="1:5" ht="12.75">
      <c r="A761" s="298"/>
      <c r="B761" s="298"/>
      <c r="C761" s="298"/>
      <c r="D761" s="121"/>
      <c r="E761" s="121"/>
    </row>
    <row r="762" spans="1:5" ht="12.75">
      <c r="A762" s="298"/>
      <c r="B762" s="298"/>
      <c r="C762" s="298"/>
      <c r="D762" s="121"/>
      <c r="E762" s="121"/>
    </row>
    <row r="763" spans="1:5" ht="12.75">
      <c r="A763" s="298"/>
      <c r="B763" s="298"/>
      <c r="C763" s="298"/>
      <c r="D763" s="121"/>
      <c r="E763" s="121"/>
    </row>
    <row r="764" spans="1:5" ht="12.75">
      <c r="A764" s="298"/>
      <c r="B764" s="298"/>
      <c r="C764" s="298"/>
      <c r="D764" s="121"/>
      <c r="E764" s="121"/>
    </row>
    <row r="765" spans="1:5" ht="12.75">
      <c r="A765" s="298"/>
      <c r="B765" s="298"/>
      <c r="C765" s="298"/>
      <c r="D765" s="121"/>
      <c r="E765" s="121"/>
    </row>
    <row r="766" spans="1:5" ht="12.75">
      <c r="A766" s="298"/>
      <c r="B766" s="298"/>
      <c r="C766" s="298"/>
      <c r="D766" s="121"/>
      <c r="E766" s="121"/>
    </row>
    <row r="767" spans="1:5" ht="12.75">
      <c r="A767" s="298"/>
      <c r="B767" s="298"/>
      <c r="C767" s="298"/>
      <c r="D767" s="121"/>
      <c r="E767" s="121"/>
    </row>
    <row r="768" spans="1:5" ht="12.75">
      <c r="A768" s="298"/>
      <c r="B768" s="298"/>
      <c r="C768" s="298"/>
      <c r="D768" s="121"/>
      <c r="E768" s="121"/>
    </row>
    <row r="769" spans="1:5" ht="12.75">
      <c r="A769" s="298"/>
      <c r="B769" s="298"/>
      <c r="C769" s="298"/>
      <c r="D769" s="121"/>
      <c r="E769" s="121"/>
    </row>
    <row r="770" spans="1:5" ht="12.75">
      <c r="A770" s="298"/>
      <c r="B770" s="298"/>
      <c r="C770" s="298"/>
      <c r="D770" s="121"/>
      <c r="E770" s="121"/>
    </row>
    <row r="771" spans="1:5" ht="12.75">
      <c r="A771" s="298"/>
      <c r="B771" s="298"/>
      <c r="C771" s="298"/>
      <c r="D771" s="121"/>
      <c r="E771" s="121"/>
    </row>
    <row r="772" spans="1:5" ht="12.75">
      <c r="A772" s="298"/>
      <c r="B772" s="298"/>
      <c r="C772" s="298"/>
      <c r="D772" s="121"/>
      <c r="E772" s="121"/>
    </row>
    <row r="773" spans="1:5" ht="12.75">
      <c r="A773" s="298"/>
      <c r="B773" s="298"/>
      <c r="C773" s="298"/>
      <c r="D773" s="121"/>
      <c r="E773" s="121"/>
    </row>
    <row r="774" spans="1:5" ht="12.75">
      <c r="A774" s="298"/>
      <c r="B774" s="298"/>
      <c r="C774" s="298"/>
      <c r="D774" s="121"/>
      <c r="E774" s="121"/>
    </row>
    <row r="775" spans="1:5" ht="12.75">
      <c r="A775" s="298"/>
      <c r="B775" s="298"/>
      <c r="C775" s="298"/>
      <c r="D775" s="121"/>
      <c r="E775" s="121"/>
    </row>
    <row r="776" spans="1:5" ht="12.75">
      <c r="A776" s="298"/>
      <c r="B776" s="298"/>
      <c r="C776" s="298"/>
      <c r="D776" s="121"/>
      <c r="E776" s="121"/>
    </row>
    <row r="777" spans="1:5" ht="12.75">
      <c r="A777" s="298"/>
      <c r="B777" s="298"/>
      <c r="C777" s="298"/>
      <c r="D777" s="121"/>
      <c r="E777" s="121"/>
    </row>
    <row r="778" spans="1:5" ht="12.75">
      <c r="A778" s="298"/>
      <c r="B778" s="298"/>
      <c r="C778" s="298"/>
      <c r="D778" s="121"/>
      <c r="E778" s="121"/>
    </row>
    <row r="779" spans="1:5" ht="12.75">
      <c r="A779" s="298"/>
      <c r="B779" s="298"/>
      <c r="C779" s="298"/>
      <c r="D779" s="121"/>
      <c r="E779" s="121"/>
    </row>
    <row r="780" spans="1:5" ht="12.75">
      <c r="A780" s="298"/>
      <c r="B780" s="298"/>
      <c r="C780" s="298"/>
      <c r="D780" s="121"/>
      <c r="E780" s="121"/>
    </row>
    <row r="781" spans="1:5" ht="12.75">
      <c r="A781" s="298"/>
      <c r="B781" s="298"/>
      <c r="C781" s="298"/>
      <c r="D781" s="121"/>
      <c r="E781" s="121"/>
    </row>
    <row r="782" spans="1:5" ht="12.75">
      <c r="A782" s="298"/>
      <c r="B782" s="298"/>
      <c r="C782" s="298"/>
      <c r="D782" s="121"/>
      <c r="E782" s="121"/>
    </row>
    <row r="783" spans="1:5" ht="12.75">
      <c r="A783" s="298"/>
      <c r="B783" s="298"/>
      <c r="C783" s="298"/>
      <c r="D783" s="121"/>
      <c r="E783" s="121"/>
    </row>
    <row r="784" spans="1:5" ht="12.75">
      <c r="A784" s="298"/>
      <c r="B784" s="298"/>
      <c r="C784" s="298"/>
      <c r="D784" s="121"/>
      <c r="E784" s="121"/>
    </row>
    <row r="785" spans="1:5" ht="12.75">
      <c r="A785" s="298"/>
      <c r="B785" s="298"/>
      <c r="C785" s="298"/>
      <c r="D785" s="121"/>
      <c r="E785" s="121"/>
    </row>
    <row r="786" spans="1:5" ht="12.75">
      <c r="A786" s="298"/>
      <c r="B786" s="298"/>
      <c r="C786" s="298"/>
      <c r="D786" s="121"/>
      <c r="E786" s="121"/>
    </row>
    <row r="787" spans="1:5" ht="12.75">
      <c r="A787" s="298"/>
      <c r="B787" s="298"/>
      <c r="C787" s="298"/>
      <c r="D787" s="121"/>
      <c r="E787" s="121"/>
    </row>
    <row r="788" spans="1:5" ht="12.75">
      <c r="A788" s="298"/>
      <c r="B788" s="298"/>
      <c r="C788" s="298"/>
      <c r="D788" s="121"/>
      <c r="E788" s="121"/>
    </row>
    <row r="789" spans="1:5" ht="12.75">
      <c r="A789" s="298"/>
      <c r="B789" s="298"/>
      <c r="C789" s="298"/>
      <c r="D789" s="121"/>
      <c r="E789" s="121"/>
    </row>
    <row r="790" spans="1:5" ht="12.75">
      <c r="A790" s="298"/>
      <c r="B790" s="298"/>
      <c r="C790" s="298"/>
      <c r="D790" s="121"/>
      <c r="E790" s="121"/>
    </row>
    <row r="791" spans="1:5" ht="12.75">
      <c r="A791" s="298"/>
      <c r="B791" s="298"/>
      <c r="C791" s="298"/>
      <c r="D791" s="121"/>
      <c r="E791" s="121"/>
    </row>
    <row r="792" spans="1:5" ht="12.75">
      <c r="A792" s="298"/>
      <c r="B792" s="298"/>
      <c r="C792" s="298"/>
      <c r="D792" s="121"/>
      <c r="E792" s="121"/>
    </row>
    <row r="793" spans="1:5" ht="12.75">
      <c r="A793" s="298"/>
      <c r="B793" s="298"/>
      <c r="C793" s="298"/>
      <c r="D793" s="121"/>
      <c r="E793" s="121"/>
    </row>
    <row r="794" spans="1:5" ht="12.75">
      <c r="A794" s="298"/>
      <c r="B794" s="298"/>
      <c r="C794" s="298"/>
      <c r="D794" s="121"/>
      <c r="E794" s="121"/>
    </row>
    <row r="795" spans="1:5" ht="12.75">
      <c r="A795" s="298"/>
      <c r="B795" s="298"/>
      <c r="C795" s="298"/>
      <c r="D795" s="121"/>
      <c r="E795" s="121"/>
    </row>
    <row r="796" spans="1:5" ht="12.75">
      <c r="A796" s="298"/>
      <c r="B796" s="298"/>
      <c r="C796" s="298"/>
      <c r="D796" s="121"/>
      <c r="E796" s="121"/>
    </row>
    <row r="797" spans="1:5" ht="12.75">
      <c r="A797" s="298"/>
      <c r="B797" s="298"/>
      <c r="C797" s="298"/>
      <c r="D797" s="121"/>
      <c r="E797" s="121"/>
    </row>
    <row r="798" spans="1:5" ht="12.75">
      <c r="A798" s="298"/>
      <c r="B798" s="298"/>
      <c r="C798" s="298"/>
      <c r="D798" s="121"/>
      <c r="E798" s="121"/>
    </row>
    <row r="799" spans="1:5" ht="12.75">
      <c r="A799" s="298"/>
      <c r="B799" s="298"/>
      <c r="C799" s="298"/>
      <c r="D799" s="121"/>
      <c r="E799" s="121"/>
    </row>
    <row r="800" spans="1:5" ht="12.75">
      <c r="A800" s="298"/>
      <c r="B800" s="298"/>
      <c r="C800" s="298"/>
      <c r="D800" s="121"/>
      <c r="E800" s="121"/>
    </row>
    <row r="801" spans="1:5" ht="12.75">
      <c r="A801" s="298"/>
      <c r="B801" s="298"/>
      <c r="C801" s="298"/>
      <c r="D801" s="121"/>
      <c r="E801" s="121"/>
    </row>
    <row r="802" spans="1:5" ht="12.75">
      <c r="A802" s="298"/>
      <c r="B802" s="298"/>
      <c r="C802" s="298"/>
      <c r="D802" s="121"/>
      <c r="E802" s="121"/>
    </row>
    <row r="803" spans="1:5" ht="12.75">
      <c r="A803" s="298"/>
      <c r="B803" s="298"/>
      <c r="C803" s="298"/>
      <c r="D803" s="121"/>
      <c r="E803" s="121"/>
    </row>
    <row r="804" spans="1:5" ht="12.75">
      <c r="A804" s="298"/>
      <c r="B804" s="298"/>
      <c r="C804" s="298"/>
      <c r="D804" s="121"/>
      <c r="E804" s="121"/>
    </row>
    <row r="805" spans="1:5" ht="12.75">
      <c r="A805" s="298"/>
      <c r="B805" s="298"/>
      <c r="C805" s="298"/>
      <c r="D805" s="121"/>
      <c r="E805" s="121"/>
    </row>
    <row r="806" spans="1:5" ht="12.75">
      <c r="A806" s="298"/>
      <c r="B806" s="298"/>
      <c r="C806" s="298"/>
      <c r="D806" s="121"/>
      <c r="E806" s="121"/>
    </row>
    <row r="807" spans="1:5" ht="12.75">
      <c r="A807" s="298"/>
      <c r="B807" s="298"/>
      <c r="C807" s="298"/>
      <c r="D807" s="121"/>
      <c r="E807" s="121"/>
    </row>
    <row r="808" spans="1:5" ht="12.75">
      <c r="A808" s="298"/>
      <c r="B808" s="298"/>
      <c r="C808" s="298"/>
      <c r="D808" s="121"/>
      <c r="E808" s="121"/>
    </row>
    <row r="809" spans="1:5" ht="12.75">
      <c r="A809" s="298"/>
      <c r="B809" s="298"/>
      <c r="C809" s="298"/>
      <c r="D809" s="121"/>
      <c r="E809" s="121"/>
    </row>
    <row r="810" spans="1:5" ht="12.75">
      <c r="A810" s="298"/>
      <c r="B810" s="298"/>
      <c r="C810" s="298"/>
      <c r="D810" s="121"/>
      <c r="E810" s="121"/>
    </row>
    <row r="811" spans="1:5" ht="12.75">
      <c r="A811" s="298"/>
      <c r="B811" s="298"/>
      <c r="C811" s="298"/>
      <c r="D811" s="121"/>
      <c r="E811" s="121"/>
    </row>
    <row r="812" spans="1:5" ht="12.75">
      <c r="A812" s="298"/>
      <c r="B812" s="298"/>
      <c r="C812" s="298"/>
      <c r="D812" s="121"/>
      <c r="E812" s="121"/>
    </row>
    <row r="813" spans="1:5" ht="12.75">
      <c r="A813" s="298"/>
      <c r="B813" s="298"/>
      <c r="C813" s="298"/>
      <c r="D813" s="121"/>
      <c r="E813" s="121"/>
    </row>
    <row r="814" spans="1:5" ht="12.75">
      <c r="A814" s="298"/>
      <c r="B814" s="298"/>
      <c r="C814" s="298"/>
      <c r="D814" s="121"/>
      <c r="E814" s="121"/>
    </row>
    <row r="815" spans="1:5" ht="12.75">
      <c r="A815" s="298"/>
      <c r="B815" s="298"/>
      <c r="C815" s="298"/>
      <c r="D815" s="121"/>
      <c r="E815" s="121"/>
    </row>
    <row r="816" spans="1:5" ht="12.75">
      <c r="A816" s="298"/>
      <c r="B816" s="298"/>
      <c r="C816" s="298"/>
      <c r="D816" s="121"/>
      <c r="E816" s="121"/>
    </row>
    <row r="817" spans="1:5" ht="12.75">
      <c r="A817" s="298"/>
      <c r="B817" s="298"/>
      <c r="C817" s="298"/>
      <c r="D817" s="121"/>
      <c r="E817" s="121"/>
    </row>
    <row r="818" spans="1:5" ht="12.75">
      <c r="A818" s="298"/>
      <c r="B818" s="298"/>
      <c r="C818" s="298"/>
      <c r="D818" s="121"/>
      <c r="E818" s="121"/>
    </row>
    <row r="819" spans="1:5" ht="12.75">
      <c r="A819" s="298"/>
      <c r="B819" s="298"/>
      <c r="C819" s="298"/>
      <c r="D819" s="121"/>
      <c r="E819" s="121"/>
    </row>
    <row r="820" spans="1:5" ht="12.75">
      <c r="A820" s="298"/>
      <c r="B820" s="298"/>
      <c r="C820" s="298"/>
      <c r="D820" s="121"/>
      <c r="E820" s="121"/>
    </row>
    <row r="821" spans="1:5" ht="12.75">
      <c r="A821" s="298"/>
      <c r="B821" s="298"/>
      <c r="C821" s="298"/>
      <c r="D821" s="121"/>
      <c r="E821" s="121"/>
    </row>
    <row r="822" spans="1:5" ht="12.75">
      <c r="A822" s="298"/>
      <c r="B822" s="298"/>
      <c r="C822" s="298"/>
      <c r="D822" s="121"/>
      <c r="E822" s="121"/>
    </row>
    <row r="823" spans="1:5" ht="12.75">
      <c r="A823" s="298"/>
      <c r="B823" s="298"/>
      <c r="C823" s="298"/>
      <c r="D823" s="121"/>
      <c r="E823" s="121"/>
    </row>
    <row r="824" spans="1:5" ht="12.75">
      <c r="A824" s="298"/>
      <c r="B824" s="298"/>
      <c r="C824" s="298"/>
      <c r="D824" s="121"/>
      <c r="E824" s="121"/>
    </row>
    <row r="825" spans="1:5" ht="12.75">
      <c r="A825" s="298"/>
      <c r="B825" s="298"/>
      <c r="C825" s="298"/>
      <c r="D825" s="121"/>
      <c r="E825" s="121"/>
    </row>
    <row r="826" spans="1:5" ht="12.75">
      <c r="A826" s="298"/>
      <c r="B826" s="298"/>
      <c r="C826" s="298"/>
      <c r="D826" s="121"/>
      <c r="E826" s="121"/>
    </row>
    <row r="827" spans="1:5" ht="12.75">
      <c r="A827" s="298"/>
      <c r="B827" s="298"/>
      <c r="C827" s="298"/>
      <c r="D827" s="121"/>
      <c r="E827" s="121"/>
    </row>
    <row r="828" spans="1:5" ht="12.75">
      <c r="A828" s="298"/>
      <c r="B828" s="298"/>
      <c r="C828" s="298"/>
      <c r="D828" s="121"/>
      <c r="E828" s="121"/>
    </row>
    <row r="829" spans="1:5" ht="12.75">
      <c r="A829" s="298"/>
      <c r="B829" s="298"/>
      <c r="C829" s="298"/>
      <c r="D829" s="121"/>
      <c r="E829" s="121"/>
    </row>
    <row r="830" spans="1:5" ht="12.75">
      <c r="A830" s="298"/>
      <c r="B830" s="298"/>
      <c r="C830" s="298"/>
      <c r="D830" s="121"/>
      <c r="E830" s="121"/>
    </row>
    <row r="831" spans="1:5" ht="12.75">
      <c r="A831" s="298"/>
      <c r="B831" s="298"/>
      <c r="C831" s="298"/>
      <c r="D831" s="121"/>
      <c r="E831" s="121"/>
    </row>
    <row r="832" spans="1:5" ht="12.75">
      <c r="A832" s="298"/>
      <c r="B832" s="298"/>
      <c r="C832" s="298"/>
      <c r="D832" s="121"/>
      <c r="E832" s="121"/>
    </row>
    <row r="833" spans="1:5" ht="12.75">
      <c r="A833" s="298"/>
      <c r="B833" s="298"/>
      <c r="C833" s="298"/>
      <c r="D833" s="121"/>
      <c r="E833" s="121"/>
    </row>
    <row r="834" spans="1:5" ht="12.75">
      <c r="A834" s="298"/>
      <c r="B834" s="298"/>
      <c r="C834" s="298"/>
      <c r="D834" s="121"/>
      <c r="E834" s="121"/>
    </row>
    <row r="835" spans="1:5" ht="12.75">
      <c r="A835" s="298"/>
      <c r="B835" s="298"/>
      <c r="C835" s="298"/>
      <c r="D835" s="121"/>
      <c r="E835" s="121"/>
    </row>
    <row r="836" spans="1:5" ht="12.75">
      <c r="A836" s="298"/>
      <c r="B836" s="298"/>
      <c r="C836" s="298"/>
      <c r="D836" s="121"/>
      <c r="E836" s="121"/>
    </row>
    <row r="837" spans="1:5" ht="12.75">
      <c r="A837" s="298"/>
      <c r="B837" s="298"/>
      <c r="C837" s="298"/>
      <c r="D837" s="121"/>
      <c r="E837" s="121"/>
    </row>
    <row r="838" spans="1:5" ht="12.75">
      <c r="A838" s="298"/>
      <c r="B838" s="298"/>
      <c r="C838" s="298"/>
      <c r="D838" s="121"/>
      <c r="E838" s="121"/>
    </row>
    <row r="839" spans="1:5" ht="12.75">
      <c r="A839" s="298"/>
      <c r="B839" s="298"/>
      <c r="C839" s="298"/>
      <c r="D839" s="121"/>
      <c r="E839" s="121"/>
    </row>
    <row r="840" spans="1:5" ht="12.75">
      <c r="A840" s="298"/>
      <c r="B840" s="298"/>
      <c r="C840" s="298"/>
      <c r="D840" s="121"/>
      <c r="E840" s="121"/>
    </row>
    <row r="841" spans="1:5" ht="12.75">
      <c r="A841" s="298"/>
      <c r="B841" s="298"/>
      <c r="C841" s="298"/>
      <c r="D841" s="121"/>
      <c r="E841" s="121"/>
    </row>
    <row r="842" spans="1:5" ht="12.75">
      <c r="A842" s="298"/>
      <c r="B842" s="298"/>
      <c r="C842" s="298"/>
      <c r="D842" s="121"/>
      <c r="E842" s="121"/>
    </row>
    <row r="843" spans="1:5" ht="12.75">
      <c r="A843" s="298"/>
      <c r="B843" s="298"/>
      <c r="C843" s="298"/>
      <c r="D843" s="121"/>
      <c r="E843" s="121"/>
    </row>
    <row r="844" spans="1:5" ht="12.75">
      <c r="A844" s="298"/>
      <c r="B844" s="298"/>
      <c r="C844" s="298"/>
      <c r="D844" s="121"/>
      <c r="E844" s="121"/>
    </row>
    <row r="845" spans="1:5" ht="12.75">
      <c r="A845" s="298"/>
      <c r="B845" s="298"/>
      <c r="C845" s="298"/>
      <c r="D845" s="121"/>
      <c r="E845" s="121"/>
    </row>
    <row r="846" spans="1:5" ht="12.75">
      <c r="A846" s="298"/>
      <c r="B846" s="298"/>
      <c r="C846" s="298"/>
      <c r="D846" s="121"/>
      <c r="E846" s="121"/>
    </row>
    <row r="847" spans="1:5" ht="12.75">
      <c r="A847" s="298"/>
      <c r="B847" s="298"/>
      <c r="C847" s="298"/>
      <c r="D847" s="121"/>
      <c r="E847" s="121"/>
    </row>
    <row r="848" spans="1:5" ht="12.75">
      <c r="A848" s="298"/>
      <c r="B848" s="298"/>
      <c r="C848" s="298"/>
      <c r="D848" s="121"/>
      <c r="E848" s="121"/>
    </row>
    <row r="849" spans="1:5" ht="12.75">
      <c r="A849" s="298"/>
      <c r="B849" s="298"/>
      <c r="C849" s="298"/>
      <c r="D849" s="121"/>
      <c r="E849" s="121"/>
    </row>
    <row r="850" spans="1:5" ht="12.75">
      <c r="A850" s="298"/>
      <c r="B850" s="298"/>
      <c r="C850" s="298"/>
      <c r="D850" s="121"/>
      <c r="E850" s="121"/>
    </row>
    <row r="851" spans="1:5" ht="12.75">
      <c r="A851" s="298"/>
      <c r="B851" s="298"/>
      <c r="C851" s="298"/>
      <c r="D851" s="121"/>
      <c r="E851" s="121"/>
    </row>
    <row r="852" spans="1:5" ht="12.75">
      <c r="A852" s="298"/>
      <c r="B852" s="298"/>
      <c r="C852" s="298"/>
      <c r="D852" s="121"/>
      <c r="E852" s="121"/>
    </row>
    <row r="853" spans="1:5" ht="12.75">
      <c r="A853" s="298"/>
      <c r="B853" s="298"/>
      <c r="C853" s="298"/>
      <c r="D853" s="121"/>
      <c r="E853" s="121"/>
    </row>
    <row r="854" spans="1:5" ht="12.75">
      <c r="A854" s="298"/>
      <c r="B854" s="298"/>
      <c r="C854" s="298"/>
      <c r="D854" s="121"/>
      <c r="E854" s="121"/>
    </row>
    <row r="855" spans="1:5" ht="12.75">
      <c r="A855" s="298"/>
      <c r="B855" s="298"/>
      <c r="C855" s="298"/>
      <c r="D855" s="121"/>
      <c r="E855" s="121"/>
    </row>
    <row r="856" spans="1:5" ht="12.75">
      <c r="A856" s="298"/>
      <c r="B856" s="298"/>
      <c r="C856" s="298"/>
      <c r="D856" s="121"/>
      <c r="E856" s="121"/>
    </row>
    <row r="857" spans="1:5" ht="12.75">
      <c r="A857" s="298"/>
      <c r="B857" s="298"/>
      <c r="C857" s="298"/>
      <c r="D857" s="121"/>
      <c r="E857" s="121"/>
    </row>
    <row r="858" spans="1:5" ht="12.75">
      <c r="A858" s="298"/>
      <c r="B858" s="298"/>
      <c r="C858" s="298"/>
      <c r="D858" s="121"/>
      <c r="E858" s="121"/>
    </row>
    <row r="859" spans="1:5" ht="12.75">
      <c r="A859" s="298"/>
      <c r="B859" s="298"/>
      <c r="C859" s="298"/>
      <c r="D859" s="121"/>
      <c r="E859" s="121"/>
    </row>
    <row r="860" spans="1:5" ht="12.75">
      <c r="A860" s="298"/>
      <c r="B860" s="298"/>
      <c r="C860" s="298"/>
      <c r="D860" s="121"/>
      <c r="E860" s="121"/>
    </row>
    <row r="861" spans="1:5" ht="12.75">
      <c r="A861" s="298"/>
      <c r="B861" s="298"/>
      <c r="C861" s="298"/>
      <c r="D861" s="121"/>
      <c r="E861" s="121"/>
    </row>
    <row r="862" spans="1:5" ht="12.75">
      <c r="A862" s="298"/>
      <c r="B862" s="298"/>
      <c r="C862" s="298"/>
      <c r="D862" s="121"/>
      <c r="E862" s="121"/>
    </row>
    <row r="863" spans="1:5" ht="12.75">
      <c r="A863" s="298"/>
      <c r="B863" s="298"/>
      <c r="C863" s="298"/>
      <c r="D863" s="121"/>
      <c r="E863" s="121"/>
    </row>
    <row r="864" spans="1:5" ht="12.75">
      <c r="A864" s="298"/>
      <c r="B864" s="298"/>
      <c r="C864" s="298"/>
      <c r="D864" s="121"/>
      <c r="E864" s="121"/>
    </row>
    <row r="865" spans="1:5" ht="12.75">
      <c r="A865" s="298"/>
      <c r="B865" s="298"/>
      <c r="C865" s="298"/>
      <c r="D865" s="121"/>
      <c r="E865" s="121"/>
    </row>
    <row r="866" spans="1:5" ht="12.75">
      <c r="A866" s="298"/>
      <c r="B866" s="298"/>
      <c r="C866" s="298"/>
      <c r="D866" s="121"/>
      <c r="E866" s="121"/>
    </row>
    <row r="867" spans="1:5" ht="12.75">
      <c r="A867" s="298"/>
      <c r="B867" s="298"/>
      <c r="C867" s="298"/>
      <c r="D867" s="121"/>
      <c r="E867" s="121"/>
    </row>
    <row r="868" spans="1:5" ht="12.75">
      <c r="A868" s="298"/>
      <c r="B868" s="298"/>
      <c r="C868" s="298"/>
      <c r="D868" s="121"/>
      <c r="E868" s="121"/>
    </row>
    <row r="869" spans="1:5" ht="12.75">
      <c r="A869" s="298"/>
      <c r="B869" s="298"/>
      <c r="C869" s="298"/>
      <c r="D869" s="121"/>
      <c r="E869" s="121"/>
    </row>
    <row r="870" spans="1:5" ht="12.75">
      <c r="A870" s="298"/>
      <c r="B870" s="298"/>
      <c r="C870" s="298"/>
      <c r="D870" s="121"/>
      <c r="E870" s="121"/>
    </row>
    <row r="871" spans="1:5" ht="12.75">
      <c r="A871" s="298"/>
      <c r="B871" s="298"/>
      <c r="C871" s="298"/>
      <c r="D871" s="121"/>
      <c r="E871" s="121"/>
    </row>
    <row r="872" spans="1:5" ht="12.75">
      <c r="A872" s="298"/>
      <c r="B872" s="298"/>
      <c r="C872" s="298"/>
      <c r="D872" s="121"/>
      <c r="E872" s="121"/>
    </row>
    <row r="873" spans="1:5" ht="12.75">
      <c r="A873" s="298"/>
      <c r="B873" s="298"/>
      <c r="C873" s="298"/>
      <c r="D873" s="121"/>
      <c r="E873" s="121"/>
    </row>
    <row r="874" spans="1:5" ht="12.75">
      <c r="A874" s="298"/>
      <c r="B874" s="298"/>
      <c r="C874" s="298"/>
      <c r="D874" s="121"/>
      <c r="E874" s="121"/>
    </row>
    <row r="875" spans="1:5" ht="12.75">
      <c r="A875" s="298"/>
      <c r="B875" s="298"/>
      <c r="C875" s="298"/>
      <c r="D875" s="121"/>
      <c r="E875" s="121"/>
    </row>
    <row r="876" spans="1:5" ht="12.75">
      <c r="A876" s="298"/>
      <c r="B876" s="298"/>
      <c r="C876" s="298"/>
      <c r="D876" s="121"/>
      <c r="E876" s="121"/>
    </row>
    <row r="877" spans="1:5" ht="12.75">
      <c r="A877" s="298"/>
      <c r="B877" s="298"/>
      <c r="C877" s="298"/>
      <c r="D877" s="121"/>
      <c r="E877" s="121"/>
    </row>
    <row r="878" spans="1:5" ht="12.75">
      <c r="A878" s="298"/>
      <c r="B878" s="298"/>
      <c r="C878" s="298"/>
      <c r="D878" s="121"/>
      <c r="E878" s="121"/>
    </row>
    <row r="879" spans="1:5" ht="12.75">
      <c r="A879" s="298"/>
      <c r="B879" s="298"/>
      <c r="C879" s="298"/>
      <c r="D879" s="121"/>
      <c r="E879" s="121"/>
    </row>
    <row r="880" spans="1:5" ht="12.75">
      <c r="A880" s="298"/>
      <c r="B880" s="298"/>
      <c r="C880" s="298"/>
      <c r="D880" s="121"/>
      <c r="E880" s="121"/>
    </row>
    <row r="881" spans="1:5" ht="12.75">
      <c r="A881" s="298"/>
      <c r="B881" s="298"/>
      <c r="C881" s="298"/>
      <c r="D881" s="121"/>
      <c r="E881" s="121"/>
    </row>
    <row r="882" spans="1:5" ht="12.75">
      <c r="A882" s="298"/>
      <c r="B882" s="298"/>
      <c r="C882" s="298"/>
      <c r="D882" s="121"/>
      <c r="E882" s="121"/>
    </row>
    <row r="883" spans="1:5" ht="12.75">
      <c r="A883" s="298"/>
      <c r="B883" s="298"/>
      <c r="C883" s="298"/>
      <c r="D883" s="121"/>
      <c r="E883" s="121"/>
    </row>
    <row r="884" spans="1:5" ht="12.75">
      <c r="A884" s="298"/>
      <c r="B884" s="298"/>
      <c r="C884" s="298"/>
      <c r="D884" s="121"/>
      <c r="E884" s="121"/>
    </row>
    <row r="885" spans="1:5" ht="12.75">
      <c r="A885" s="298"/>
      <c r="B885" s="298"/>
      <c r="C885" s="298"/>
      <c r="D885" s="121"/>
      <c r="E885" s="121"/>
    </row>
    <row r="886" spans="1:5" ht="12.75">
      <c r="A886" s="298"/>
      <c r="B886" s="298"/>
      <c r="C886" s="298"/>
      <c r="D886" s="121"/>
      <c r="E886" s="121"/>
    </row>
    <row r="887" spans="1:5" ht="12.75">
      <c r="A887" s="298"/>
      <c r="B887" s="298"/>
      <c r="C887" s="298"/>
      <c r="D887" s="121"/>
      <c r="E887" s="121"/>
    </row>
    <row r="888" spans="1:5" ht="12.75">
      <c r="A888" s="298"/>
      <c r="B888" s="298"/>
      <c r="C888" s="298"/>
      <c r="D888" s="121"/>
      <c r="E888" s="121"/>
    </row>
    <row r="889" spans="1:5" ht="12.75">
      <c r="A889" s="298"/>
      <c r="B889" s="298"/>
      <c r="C889" s="298"/>
      <c r="D889" s="121"/>
      <c r="E889" s="121"/>
    </row>
    <row r="890" spans="1:5" ht="12.75">
      <c r="A890" s="298"/>
      <c r="B890" s="298"/>
      <c r="C890" s="298"/>
      <c r="D890" s="121"/>
      <c r="E890" s="121"/>
    </row>
    <row r="891" spans="1:5" ht="12.75">
      <c r="A891" s="298"/>
      <c r="B891" s="298"/>
      <c r="C891" s="298"/>
      <c r="D891" s="121"/>
      <c r="E891" s="121"/>
    </row>
    <row r="892" spans="1:5" ht="12.75">
      <c r="A892" s="298"/>
      <c r="B892" s="298"/>
      <c r="C892" s="298"/>
      <c r="D892" s="121"/>
      <c r="E892" s="121"/>
    </row>
    <row r="893" spans="1:5" ht="12.75">
      <c r="A893" s="298"/>
      <c r="B893" s="298"/>
      <c r="C893" s="298"/>
      <c r="D893" s="121"/>
      <c r="E893" s="121"/>
    </row>
    <row r="894" spans="1:5" ht="12.75">
      <c r="A894" s="298"/>
      <c r="B894" s="298"/>
      <c r="C894" s="298"/>
      <c r="D894" s="121"/>
      <c r="E894" s="121"/>
    </row>
    <row r="895" spans="1:5" ht="12.75">
      <c r="A895" s="298"/>
      <c r="B895" s="298"/>
      <c r="C895" s="298"/>
      <c r="D895" s="121"/>
      <c r="E895" s="121"/>
    </row>
    <row r="896" spans="1:5" ht="12.75">
      <c r="A896" s="298"/>
      <c r="B896" s="298"/>
      <c r="C896" s="298"/>
      <c r="D896" s="121"/>
      <c r="E896" s="121"/>
    </row>
    <row r="897" spans="1:5" ht="12.75">
      <c r="A897" s="298"/>
      <c r="B897" s="298"/>
      <c r="C897" s="298"/>
      <c r="D897" s="121"/>
      <c r="E897" s="121"/>
    </row>
    <row r="898" spans="1:5" ht="12.75">
      <c r="A898" s="298"/>
      <c r="B898" s="298"/>
      <c r="C898" s="298"/>
      <c r="D898" s="121"/>
      <c r="E898" s="121"/>
    </row>
    <row r="899" spans="1:5" ht="12.75">
      <c r="A899" s="298"/>
      <c r="B899" s="298"/>
      <c r="C899" s="298"/>
      <c r="D899" s="121"/>
      <c r="E899" s="121"/>
    </row>
    <row r="900" spans="1:5" ht="12.75">
      <c r="A900" s="298"/>
      <c r="B900" s="298"/>
      <c r="C900" s="298"/>
      <c r="D900" s="121"/>
      <c r="E900" s="121"/>
    </row>
    <row r="901" spans="1:5" ht="12.75">
      <c r="A901" s="298"/>
      <c r="B901" s="298"/>
      <c r="C901" s="298"/>
      <c r="D901" s="121"/>
      <c r="E901" s="121"/>
    </row>
    <row r="902" spans="1:5" ht="12.75">
      <c r="A902" s="298"/>
      <c r="B902" s="298"/>
      <c r="C902" s="298"/>
      <c r="D902" s="121"/>
      <c r="E902" s="121"/>
    </row>
    <row r="903" spans="1:5" ht="12.75">
      <c r="A903" s="298"/>
      <c r="B903" s="298"/>
      <c r="C903" s="298"/>
      <c r="D903" s="121"/>
      <c r="E903" s="121"/>
    </row>
    <row r="904" spans="1:5" ht="12.75">
      <c r="A904" s="298"/>
      <c r="B904" s="298"/>
      <c r="C904" s="298"/>
      <c r="D904" s="121"/>
      <c r="E904" s="121"/>
    </row>
    <row r="905" spans="1:5" ht="12.75">
      <c r="A905" s="298"/>
      <c r="B905" s="298"/>
      <c r="C905" s="298"/>
      <c r="D905" s="121"/>
      <c r="E905" s="121"/>
    </row>
    <row r="906" spans="1:5" ht="12.75">
      <c r="A906" s="298"/>
      <c r="B906" s="298"/>
      <c r="C906" s="298"/>
      <c r="D906" s="121"/>
      <c r="E906" s="121"/>
    </row>
    <row r="907" spans="1:5" ht="12.75">
      <c r="A907" s="298"/>
      <c r="B907" s="298"/>
      <c r="C907" s="298"/>
      <c r="D907" s="121"/>
      <c r="E907" s="121"/>
    </row>
    <row r="908" spans="1:5" ht="12.75">
      <c r="A908" s="298"/>
      <c r="B908" s="298"/>
      <c r="C908" s="298"/>
      <c r="D908" s="121"/>
      <c r="E908" s="121"/>
    </row>
    <row r="909" spans="1:5" ht="12.75">
      <c r="A909" s="298"/>
      <c r="B909" s="298"/>
      <c r="C909" s="298"/>
      <c r="D909" s="121"/>
      <c r="E909" s="121"/>
    </row>
    <row r="910" spans="1:5" ht="12.75">
      <c r="A910" s="298"/>
      <c r="B910" s="298"/>
      <c r="C910" s="298"/>
      <c r="D910" s="121"/>
      <c r="E910" s="121"/>
    </row>
    <row r="911" spans="1:5" ht="12.75">
      <c r="A911" s="298"/>
      <c r="B911" s="298"/>
      <c r="C911" s="298"/>
      <c r="D911" s="121"/>
      <c r="E911" s="121"/>
    </row>
    <row r="912" spans="1:5" ht="12.75">
      <c r="A912" s="298"/>
      <c r="B912" s="298"/>
      <c r="C912" s="298"/>
      <c r="D912" s="121"/>
      <c r="E912" s="121"/>
    </row>
    <row r="913" spans="1:5" ht="12.75">
      <c r="A913" s="298"/>
      <c r="B913" s="298"/>
      <c r="C913" s="298"/>
      <c r="D913" s="121"/>
      <c r="E913" s="121"/>
    </row>
    <row r="914" spans="1:5" ht="12.75">
      <c r="A914" s="298"/>
      <c r="B914" s="298"/>
      <c r="C914" s="298"/>
      <c r="D914" s="121"/>
      <c r="E914" s="121"/>
    </row>
    <row r="915" spans="1:5" ht="12.75">
      <c r="A915" s="298"/>
      <c r="B915" s="298"/>
      <c r="C915" s="298"/>
      <c r="D915" s="121"/>
      <c r="E915" s="121"/>
    </row>
    <row r="916" spans="1:5" ht="12.75">
      <c r="A916" s="298"/>
      <c r="B916" s="298"/>
      <c r="C916" s="298"/>
      <c r="D916" s="121"/>
      <c r="E916" s="121"/>
    </row>
    <row r="917" spans="1:5" ht="12.75">
      <c r="A917" s="298"/>
      <c r="B917" s="298"/>
      <c r="C917" s="298"/>
      <c r="D917" s="121"/>
      <c r="E917" s="121"/>
    </row>
    <row r="918" spans="1:5" ht="12.75">
      <c r="A918" s="298"/>
      <c r="B918" s="298"/>
      <c r="C918" s="298"/>
      <c r="D918" s="121"/>
      <c r="E918" s="121"/>
    </row>
    <row r="919" spans="1:5" ht="12.75">
      <c r="A919" s="298"/>
      <c r="B919" s="298"/>
      <c r="C919" s="298"/>
      <c r="D919" s="121"/>
      <c r="E919" s="121"/>
    </row>
    <row r="920" spans="1:5" ht="12.75">
      <c r="A920" s="298"/>
      <c r="B920" s="298"/>
      <c r="C920" s="298"/>
      <c r="D920" s="121"/>
      <c r="E920" s="121"/>
    </row>
    <row r="921" spans="1:5" ht="12.75">
      <c r="A921" s="298"/>
      <c r="B921" s="298"/>
      <c r="C921" s="298"/>
      <c r="D921" s="121"/>
      <c r="E921" s="121"/>
    </row>
    <row r="922" spans="1:5" ht="12.75">
      <c r="A922" s="298"/>
      <c r="B922" s="298"/>
      <c r="C922" s="298"/>
      <c r="D922" s="121"/>
      <c r="E922" s="121"/>
    </row>
    <row r="923" spans="1:5" ht="12.75">
      <c r="A923" s="298"/>
      <c r="B923" s="298"/>
      <c r="C923" s="298"/>
      <c r="D923" s="121"/>
      <c r="E923" s="121"/>
    </row>
    <row r="924" spans="1:5" ht="12.75">
      <c r="A924" s="298"/>
      <c r="B924" s="298"/>
      <c r="C924" s="298"/>
      <c r="D924" s="121"/>
      <c r="E924" s="121"/>
    </row>
    <row r="925" spans="1:5" ht="12.75">
      <c r="A925" s="298"/>
      <c r="B925" s="298"/>
      <c r="C925" s="298"/>
      <c r="D925" s="121"/>
      <c r="E925" s="121"/>
    </row>
    <row r="926" spans="1:5" ht="12.75">
      <c r="A926" s="298"/>
      <c r="B926" s="298"/>
      <c r="C926" s="298"/>
      <c r="D926" s="121"/>
      <c r="E926" s="121"/>
    </row>
    <row r="927" spans="1:5" ht="12.75">
      <c r="A927" s="298"/>
      <c r="B927" s="298"/>
      <c r="C927" s="298"/>
      <c r="D927" s="121"/>
      <c r="E927" s="121"/>
    </row>
    <row r="928" spans="1:5" ht="12.75">
      <c r="A928" s="298"/>
      <c r="B928" s="298"/>
      <c r="C928" s="298"/>
      <c r="D928" s="121"/>
      <c r="E928" s="121"/>
    </row>
    <row r="929" spans="1:5" ht="12.75">
      <c r="A929" s="298"/>
      <c r="B929" s="298"/>
      <c r="C929" s="298"/>
      <c r="D929" s="121"/>
      <c r="E929" s="121"/>
    </row>
    <row r="930" spans="1:5" ht="12.75">
      <c r="A930" s="298"/>
      <c r="B930" s="298"/>
      <c r="C930" s="298"/>
      <c r="D930" s="121"/>
      <c r="E930" s="121"/>
    </row>
    <row r="931" spans="1:5" ht="12.75">
      <c r="A931" s="298"/>
      <c r="B931" s="298"/>
      <c r="C931" s="298"/>
      <c r="D931" s="121"/>
      <c r="E931" s="121"/>
    </row>
    <row r="932" spans="1:5" ht="12.75">
      <c r="A932" s="298"/>
      <c r="B932" s="298"/>
      <c r="C932" s="298"/>
      <c r="D932" s="121"/>
      <c r="E932" s="121"/>
    </row>
    <row r="933" spans="1:5" ht="12.75">
      <c r="A933" s="298"/>
      <c r="B933" s="298"/>
      <c r="C933" s="298"/>
      <c r="D933" s="121"/>
      <c r="E933" s="121"/>
    </row>
    <row r="934" spans="1:5" ht="12.75">
      <c r="A934" s="298"/>
      <c r="B934" s="298"/>
      <c r="C934" s="298"/>
      <c r="D934" s="121"/>
      <c r="E934" s="121"/>
    </row>
    <row r="935" spans="1:5" ht="12.75">
      <c r="A935" s="298"/>
      <c r="B935" s="298"/>
      <c r="C935" s="298"/>
      <c r="D935" s="121"/>
      <c r="E935" s="121"/>
    </row>
    <row r="936" spans="1:5" ht="12.75">
      <c r="A936" s="298"/>
      <c r="B936" s="298"/>
      <c r="C936" s="298"/>
      <c r="D936" s="121"/>
      <c r="E936" s="121"/>
    </row>
    <row r="937" spans="1:5" ht="12.75">
      <c r="A937" s="298"/>
      <c r="B937" s="298"/>
      <c r="C937" s="298"/>
      <c r="D937" s="121"/>
      <c r="E937" s="121"/>
    </row>
    <row r="938" spans="1:5" ht="12.75">
      <c r="A938" s="298"/>
      <c r="B938" s="298"/>
      <c r="C938" s="298"/>
      <c r="D938" s="121"/>
      <c r="E938" s="121"/>
    </row>
    <row r="939" spans="1:5" ht="12.75">
      <c r="A939" s="298"/>
      <c r="B939" s="298"/>
      <c r="C939" s="298"/>
      <c r="D939" s="121"/>
      <c r="E939" s="121"/>
    </row>
    <row r="940" spans="1:5" ht="12.75">
      <c r="A940" s="298"/>
      <c r="B940" s="298"/>
      <c r="C940" s="298"/>
      <c r="D940" s="121"/>
      <c r="E940" s="121"/>
    </row>
    <row r="941" spans="1:5" ht="12.75">
      <c r="A941" s="298"/>
      <c r="B941" s="298"/>
      <c r="C941" s="298"/>
      <c r="D941" s="121"/>
      <c r="E941" s="121"/>
    </row>
    <row r="942" spans="1:5" ht="12.75">
      <c r="A942" s="298"/>
      <c r="B942" s="298"/>
      <c r="C942" s="298"/>
      <c r="D942" s="121"/>
      <c r="E942" s="121"/>
    </row>
    <row r="943" spans="1:5" ht="12.75">
      <c r="A943" s="298"/>
      <c r="B943" s="298"/>
      <c r="C943" s="298"/>
      <c r="D943" s="121"/>
      <c r="E943" s="121"/>
    </row>
    <row r="944" spans="1:5" ht="12.75">
      <c r="A944" s="298"/>
      <c r="B944" s="298"/>
      <c r="C944" s="298"/>
      <c r="D944" s="121"/>
      <c r="E944" s="121"/>
    </row>
    <row r="945" spans="1:5" ht="12.75">
      <c r="A945" s="298"/>
      <c r="B945" s="298"/>
      <c r="C945" s="298"/>
      <c r="D945" s="121"/>
      <c r="E945" s="121"/>
    </row>
    <row r="946" spans="1:5" ht="12.75">
      <c r="A946" s="298"/>
      <c r="B946" s="298"/>
      <c r="C946" s="298"/>
      <c r="D946" s="121"/>
      <c r="E946" s="121"/>
    </row>
    <row r="947" spans="1:5" ht="12.75">
      <c r="A947" s="298"/>
      <c r="B947" s="298"/>
      <c r="C947" s="298"/>
      <c r="D947" s="121"/>
      <c r="E947" s="121"/>
    </row>
    <row r="948" spans="1:5" ht="12.75">
      <c r="A948" s="298"/>
      <c r="B948" s="298"/>
      <c r="C948" s="298"/>
      <c r="D948" s="121"/>
      <c r="E948" s="121"/>
    </row>
    <row r="949" spans="1:5" ht="12.75">
      <c r="A949" s="298"/>
      <c r="B949" s="298"/>
      <c r="C949" s="298"/>
      <c r="D949" s="121"/>
      <c r="E949" s="121"/>
    </row>
    <row r="950" spans="1:5" ht="12.75">
      <c r="A950" s="298"/>
      <c r="B950" s="298"/>
      <c r="C950" s="298"/>
      <c r="D950" s="121"/>
      <c r="E950" s="121"/>
    </row>
    <row r="951" spans="1:5" ht="12.75">
      <c r="A951" s="298"/>
      <c r="B951" s="298"/>
      <c r="C951" s="298"/>
      <c r="D951" s="121"/>
      <c r="E951" s="121"/>
    </row>
    <row r="952" spans="1:5" ht="12.75">
      <c r="A952" s="298"/>
      <c r="B952" s="298"/>
      <c r="C952" s="298"/>
      <c r="D952" s="121"/>
      <c r="E952" s="121"/>
    </row>
    <row r="953" spans="1:5" ht="12.75">
      <c r="A953" s="298"/>
      <c r="B953" s="298"/>
      <c r="C953" s="298"/>
      <c r="D953" s="121"/>
      <c r="E953" s="121"/>
    </row>
    <row r="954" spans="1:5" ht="12.75">
      <c r="A954" s="298"/>
      <c r="B954" s="298"/>
      <c r="C954" s="298"/>
      <c r="D954" s="121"/>
      <c r="E954" s="121"/>
    </row>
    <row r="955" spans="1:5" ht="12.75">
      <c r="A955" s="298"/>
      <c r="B955" s="298"/>
      <c r="C955" s="298"/>
      <c r="D955" s="121"/>
      <c r="E955" s="121"/>
    </row>
    <row r="956" spans="1:5" ht="12.75">
      <c r="A956" s="298"/>
      <c r="B956" s="298"/>
      <c r="C956" s="298"/>
      <c r="D956" s="121"/>
      <c r="E956" s="121"/>
    </row>
    <row r="957" spans="1:5" ht="12.75">
      <c r="A957" s="298"/>
      <c r="B957" s="298"/>
      <c r="C957" s="298"/>
      <c r="D957" s="121"/>
      <c r="E957" s="121"/>
    </row>
    <row r="958" spans="1:5" ht="12.75">
      <c r="A958" s="298"/>
      <c r="B958" s="298"/>
      <c r="C958" s="298"/>
      <c r="D958" s="121"/>
      <c r="E958" s="121"/>
    </row>
    <row r="959" spans="1:5" ht="12.75">
      <c r="A959" s="298"/>
      <c r="B959" s="298"/>
      <c r="C959" s="298"/>
      <c r="D959" s="121"/>
      <c r="E959" s="121"/>
    </row>
    <row r="960" spans="1:5" ht="12.75">
      <c r="A960" s="298"/>
      <c r="B960" s="298"/>
      <c r="C960" s="298"/>
      <c r="D960" s="121"/>
      <c r="E960" s="121"/>
    </row>
    <row r="961" spans="1:5" ht="12.75">
      <c r="A961" s="298"/>
      <c r="B961" s="298"/>
      <c r="C961" s="298"/>
      <c r="D961" s="121"/>
      <c r="E961" s="121"/>
    </row>
    <row r="962" spans="1:5" ht="12.75">
      <c r="A962" s="298"/>
      <c r="B962" s="298"/>
      <c r="C962" s="298"/>
      <c r="D962" s="121"/>
      <c r="E962" s="121"/>
    </row>
    <row r="963" spans="1:5" ht="12.75">
      <c r="A963" s="298"/>
      <c r="B963" s="298"/>
      <c r="C963" s="298"/>
      <c r="D963" s="121"/>
      <c r="E963" s="121"/>
    </row>
    <row r="964" spans="1:5" ht="12.75">
      <c r="A964" s="298"/>
      <c r="B964" s="298"/>
      <c r="C964" s="298"/>
      <c r="D964" s="121"/>
      <c r="E964" s="121"/>
    </row>
    <row r="965" spans="1:5" ht="12.75">
      <c r="A965" s="298"/>
      <c r="B965" s="298"/>
      <c r="C965" s="298"/>
      <c r="D965" s="121"/>
      <c r="E965" s="121"/>
    </row>
    <row r="966" spans="1:5" ht="12.75">
      <c r="A966" s="298"/>
      <c r="B966" s="298"/>
      <c r="C966" s="298"/>
      <c r="D966" s="121"/>
      <c r="E966" s="121"/>
    </row>
    <row r="967" spans="1:5" ht="12.75">
      <c r="A967" s="298"/>
      <c r="B967" s="298"/>
      <c r="C967" s="298"/>
      <c r="D967" s="121"/>
      <c r="E967" s="121"/>
    </row>
    <row r="968" spans="1:5" ht="12.75">
      <c r="A968" s="298"/>
      <c r="B968" s="298"/>
      <c r="C968" s="298"/>
      <c r="D968" s="121"/>
      <c r="E968" s="121"/>
    </row>
    <row r="969" spans="1:5" ht="12.75">
      <c r="A969" s="298"/>
      <c r="B969" s="298"/>
      <c r="C969" s="298"/>
      <c r="D969" s="121"/>
      <c r="E969" s="121"/>
    </row>
    <row r="970" spans="1:5" ht="12.75">
      <c r="A970" s="298"/>
      <c r="B970" s="298"/>
      <c r="C970" s="298"/>
      <c r="D970" s="121"/>
      <c r="E970" s="121"/>
    </row>
    <row r="971" spans="1:5" ht="12.75">
      <c r="A971" s="298"/>
      <c r="B971" s="298"/>
      <c r="C971" s="298"/>
      <c r="D971" s="121"/>
      <c r="E971" s="121"/>
    </row>
    <row r="972" spans="1:5" ht="12.75">
      <c r="A972" s="298"/>
      <c r="B972" s="298"/>
      <c r="C972" s="298"/>
      <c r="D972" s="121"/>
      <c r="E972" s="121"/>
    </row>
    <row r="973" spans="1:5" ht="12.75">
      <c r="A973" s="298"/>
      <c r="B973" s="298"/>
      <c r="C973" s="298"/>
      <c r="D973" s="121"/>
      <c r="E973" s="121"/>
    </row>
    <row r="974" spans="1:5" ht="12.75">
      <c r="A974" s="298"/>
      <c r="B974" s="298"/>
      <c r="C974" s="298"/>
      <c r="D974" s="121"/>
      <c r="E974" s="121"/>
    </row>
    <row r="975" spans="1:5" ht="12.75">
      <c r="A975" s="298"/>
      <c r="B975" s="298"/>
      <c r="C975" s="298"/>
      <c r="D975" s="121"/>
      <c r="E975" s="121"/>
    </row>
    <row r="976" spans="1:5" ht="12.75">
      <c r="A976" s="298"/>
      <c r="B976" s="298"/>
      <c r="C976" s="298"/>
      <c r="D976" s="121"/>
      <c r="E976" s="121"/>
    </row>
    <row r="977" spans="1:5" ht="12.75">
      <c r="A977" s="298"/>
      <c r="B977" s="298"/>
      <c r="C977" s="298"/>
      <c r="D977" s="121"/>
      <c r="E977" s="121"/>
    </row>
    <row r="978" spans="1:5" ht="12.75">
      <c r="A978" s="298"/>
      <c r="B978" s="298"/>
      <c r="C978" s="298"/>
      <c r="D978" s="121"/>
      <c r="E978" s="121"/>
    </row>
    <row r="979" spans="1:5" ht="12.75">
      <c r="A979" s="298"/>
      <c r="B979" s="298"/>
      <c r="C979" s="298"/>
      <c r="D979" s="121"/>
      <c r="E979" s="121"/>
    </row>
    <row r="980" spans="1:5" ht="12.75">
      <c r="A980" s="298"/>
      <c r="B980" s="298"/>
      <c r="C980" s="298"/>
      <c r="D980" s="121"/>
      <c r="E980" s="121"/>
    </row>
    <row r="981" spans="1:5" ht="12.75">
      <c r="A981" s="298"/>
      <c r="B981" s="298"/>
      <c r="C981" s="298"/>
      <c r="D981" s="121"/>
      <c r="E981" s="121"/>
    </row>
    <row r="982" spans="1:5" ht="12.75">
      <c r="A982" s="298"/>
      <c r="B982" s="298"/>
      <c r="C982" s="298"/>
      <c r="D982" s="121"/>
      <c r="E982" s="121"/>
    </row>
    <row r="983" spans="1:5" ht="12.75">
      <c r="A983" s="298"/>
      <c r="B983" s="298"/>
      <c r="C983" s="298"/>
      <c r="D983" s="121"/>
      <c r="E983" s="121"/>
    </row>
    <row r="984" spans="1:5" ht="12.75">
      <c r="A984" s="298"/>
      <c r="B984" s="298"/>
      <c r="C984" s="298"/>
      <c r="D984" s="121"/>
      <c r="E984" s="121"/>
    </row>
    <row r="985" spans="1:5" ht="12.75">
      <c r="A985" s="298"/>
      <c r="B985" s="298"/>
      <c r="C985" s="298"/>
      <c r="D985" s="121"/>
      <c r="E985" s="121"/>
    </row>
    <row r="986" spans="1:5" ht="12.75">
      <c r="A986" s="298"/>
      <c r="B986" s="298"/>
      <c r="C986" s="298"/>
      <c r="D986" s="121"/>
      <c r="E986" s="121"/>
    </row>
    <row r="987" spans="1:5" ht="12.75">
      <c r="A987" s="298"/>
      <c r="B987" s="298"/>
      <c r="C987" s="298"/>
      <c r="D987" s="121"/>
      <c r="E987" s="121"/>
    </row>
    <row r="988" spans="1:5" ht="12.75">
      <c r="A988" s="298"/>
      <c r="B988" s="298"/>
      <c r="C988" s="298"/>
      <c r="D988" s="121"/>
      <c r="E988" s="121"/>
    </row>
    <row r="989" spans="1:5" ht="12.75">
      <c r="A989" s="298"/>
      <c r="B989" s="298"/>
      <c r="C989" s="298"/>
      <c r="D989" s="121"/>
      <c r="E989" s="121"/>
    </row>
    <row r="990" spans="1:5" ht="12.75">
      <c r="A990" s="298"/>
      <c r="B990" s="298"/>
      <c r="C990" s="298"/>
      <c r="D990" s="121"/>
      <c r="E990" s="121"/>
    </row>
    <row r="991" spans="1:5" ht="12.75">
      <c r="A991" s="298"/>
      <c r="B991" s="298"/>
      <c r="C991" s="298"/>
      <c r="D991" s="121"/>
      <c r="E991" s="121"/>
    </row>
    <row r="992" spans="1:5" ht="12.75">
      <c r="A992" s="298"/>
      <c r="B992" s="298"/>
      <c r="C992" s="298"/>
      <c r="D992" s="121"/>
      <c r="E992" s="121"/>
    </row>
    <row r="993" spans="1:5" ht="12.75">
      <c r="A993" s="298"/>
      <c r="B993" s="298"/>
      <c r="C993" s="298"/>
      <c r="D993" s="121"/>
      <c r="E993" s="121"/>
    </row>
    <row r="994" spans="1:5" ht="12.75">
      <c r="A994" s="298"/>
      <c r="B994" s="298"/>
      <c r="C994" s="298"/>
      <c r="D994" s="121"/>
      <c r="E994" s="121"/>
    </row>
    <row r="995" spans="1:5" ht="12.75">
      <c r="A995" s="298"/>
      <c r="B995" s="298"/>
      <c r="C995" s="298"/>
      <c r="D995" s="121"/>
      <c r="E995" s="121"/>
    </row>
    <row r="996" spans="1:5" ht="12.75">
      <c r="A996" s="298"/>
      <c r="B996" s="298"/>
      <c r="C996" s="298"/>
      <c r="D996" s="121"/>
      <c r="E996" s="121"/>
    </row>
    <row r="997" spans="1:5" ht="12.75">
      <c r="A997" s="298"/>
      <c r="B997" s="298"/>
      <c r="C997" s="298"/>
      <c r="D997" s="121"/>
      <c r="E997" s="121"/>
    </row>
    <row r="998" spans="1:5" ht="12.75">
      <c r="A998" s="298"/>
      <c r="B998" s="298"/>
      <c r="C998" s="298"/>
      <c r="D998" s="121"/>
      <c r="E998" s="121"/>
    </row>
    <row r="999" spans="1:5" ht="12.75">
      <c r="A999" s="298"/>
      <c r="B999" s="298"/>
      <c r="C999" s="298"/>
      <c r="D999" s="121"/>
      <c r="E999" s="121"/>
    </row>
    <row r="1000" spans="1:5" ht="12.75">
      <c r="A1000" s="298"/>
      <c r="B1000" s="298"/>
      <c r="C1000" s="298"/>
      <c r="D1000" s="121"/>
      <c r="E1000" s="121"/>
    </row>
    <row r="1001" spans="1:5" ht="12.75">
      <c r="A1001" s="298"/>
      <c r="B1001" s="298"/>
      <c r="C1001" s="298"/>
      <c r="D1001" s="121"/>
      <c r="E1001" s="121"/>
    </row>
    <row r="1002" spans="1:5" ht="12.75">
      <c r="A1002" s="298"/>
      <c r="B1002" s="298"/>
      <c r="C1002" s="298"/>
      <c r="D1002" s="121"/>
      <c r="E1002" s="121"/>
    </row>
    <row r="1003" spans="1:5" ht="12.75">
      <c r="A1003" s="298"/>
      <c r="B1003" s="298"/>
      <c r="C1003" s="298"/>
      <c r="D1003" s="121"/>
      <c r="E1003" s="121"/>
    </row>
    <row r="1004" spans="1:5" ht="12.75">
      <c r="A1004" s="298"/>
      <c r="B1004" s="298"/>
      <c r="C1004" s="298"/>
      <c r="D1004" s="121"/>
      <c r="E1004" s="121"/>
    </row>
    <row r="1005" spans="1:5" ht="12.75">
      <c r="A1005" s="298"/>
      <c r="B1005" s="298"/>
      <c r="C1005" s="298"/>
      <c r="D1005" s="121"/>
      <c r="E1005" s="121"/>
    </row>
    <row r="1006" spans="1:5" ht="12.75">
      <c r="A1006" s="298"/>
      <c r="B1006" s="298"/>
      <c r="C1006" s="298"/>
      <c r="D1006" s="121"/>
      <c r="E1006" s="121"/>
    </row>
    <row r="1007" spans="1:5" ht="12.75">
      <c r="A1007" s="298"/>
      <c r="B1007" s="298"/>
      <c r="C1007" s="298"/>
      <c r="D1007" s="121"/>
      <c r="E1007" s="121"/>
    </row>
    <row r="1008" spans="1:5" ht="12.75">
      <c r="A1008" s="298"/>
      <c r="B1008" s="298"/>
      <c r="C1008" s="298"/>
      <c r="D1008" s="121"/>
      <c r="E1008" s="121"/>
    </row>
    <row r="1009" spans="1:5" ht="12.75">
      <c r="A1009" s="298"/>
      <c r="B1009" s="298"/>
      <c r="C1009" s="298"/>
      <c r="D1009" s="121"/>
      <c r="E1009" s="121"/>
    </row>
    <row r="1010" spans="1:5" ht="12.75">
      <c r="A1010" s="298"/>
      <c r="B1010" s="298"/>
      <c r="C1010" s="298"/>
      <c r="D1010" s="121"/>
      <c r="E1010" s="121"/>
    </row>
    <row r="1011" spans="1:5" ht="12.75">
      <c r="A1011" s="298"/>
      <c r="B1011" s="298"/>
      <c r="C1011" s="298"/>
      <c r="D1011" s="121"/>
      <c r="E1011" s="121"/>
    </row>
    <row r="1012" spans="1:5" ht="12.75">
      <c r="A1012" s="298"/>
      <c r="B1012" s="298"/>
      <c r="C1012" s="298"/>
      <c r="D1012" s="121"/>
      <c r="E1012" s="121"/>
    </row>
    <row r="1013" spans="1:5" ht="12.75">
      <c r="A1013" s="298"/>
      <c r="B1013" s="298"/>
      <c r="C1013" s="298"/>
      <c r="D1013" s="121"/>
      <c r="E1013" s="121"/>
    </row>
    <row r="1014" spans="1:5" ht="12.75">
      <c r="A1014" s="298"/>
      <c r="B1014" s="298"/>
      <c r="C1014" s="298"/>
      <c r="D1014" s="121"/>
      <c r="E1014" s="121"/>
    </row>
    <row r="1015" spans="1:5" ht="12.75">
      <c r="A1015" s="298"/>
      <c r="B1015" s="298"/>
      <c r="C1015" s="298"/>
      <c r="D1015" s="121"/>
      <c r="E1015" s="121"/>
    </row>
    <row r="1016" spans="1:5" ht="12.75">
      <c r="A1016" s="298"/>
      <c r="B1016" s="298"/>
      <c r="C1016" s="298"/>
      <c r="D1016" s="121"/>
      <c r="E1016" s="121"/>
    </row>
    <row r="1017" spans="1:5" ht="12.75">
      <c r="A1017" s="298"/>
      <c r="B1017" s="298"/>
      <c r="C1017" s="298"/>
      <c r="D1017" s="121"/>
      <c r="E1017" s="121"/>
    </row>
    <row r="1018" spans="1:5" ht="12.75">
      <c r="A1018" s="298"/>
      <c r="B1018" s="298"/>
      <c r="C1018" s="298"/>
      <c r="D1018" s="121"/>
      <c r="E1018" s="121"/>
    </row>
    <row r="1019" spans="1:5" ht="12.75">
      <c r="A1019" s="298"/>
      <c r="B1019" s="298"/>
      <c r="C1019" s="298"/>
      <c r="D1019" s="121"/>
      <c r="E1019" s="121"/>
    </row>
    <row r="1020" spans="1:5" ht="12.75">
      <c r="A1020" s="298"/>
      <c r="B1020" s="298"/>
      <c r="C1020" s="298"/>
      <c r="D1020" s="121"/>
      <c r="E1020" s="121"/>
    </row>
    <row r="1021" spans="1:5" ht="12.75">
      <c r="A1021" s="298"/>
      <c r="B1021" s="298"/>
      <c r="C1021" s="298"/>
      <c r="D1021" s="121"/>
      <c r="E1021" s="121"/>
    </row>
    <row r="1022" spans="1:5" ht="12.75">
      <c r="A1022" s="298"/>
      <c r="B1022" s="298"/>
      <c r="C1022" s="298"/>
      <c r="D1022" s="121"/>
      <c r="E1022" s="121"/>
    </row>
    <row r="1023" spans="1:5" ht="12.75">
      <c r="A1023" s="298"/>
      <c r="B1023" s="298"/>
      <c r="C1023" s="298"/>
      <c r="D1023" s="121"/>
      <c r="E1023" s="121"/>
    </row>
    <row r="1024" spans="1:5" ht="12.75">
      <c r="A1024" s="298"/>
      <c r="B1024" s="298"/>
      <c r="C1024" s="298"/>
      <c r="D1024" s="121"/>
      <c r="E1024" s="121"/>
    </row>
    <row r="1025" spans="1:5" ht="12.75">
      <c r="A1025" s="298"/>
      <c r="B1025" s="298"/>
      <c r="C1025" s="298"/>
      <c r="D1025" s="121"/>
      <c r="E1025" s="121"/>
    </row>
    <row r="1026" spans="1:5" ht="12.75">
      <c r="A1026" s="298"/>
      <c r="B1026" s="298"/>
      <c r="C1026" s="298"/>
      <c r="D1026" s="121"/>
      <c r="E1026" s="121"/>
    </row>
    <row r="1027" spans="1:5" ht="12.75">
      <c r="A1027" s="298"/>
      <c r="B1027" s="298"/>
      <c r="C1027" s="298"/>
      <c r="D1027" s="121"/>
      <c r="E1027" s="121"/>
    </row>
    <row r="1028" spans="1:5" ht="12.75">
      <c r="A1028" s="298"/>
      <c r="B1028" s="298"/>
      <c r="C1028" s="298"/>
      <c r="D1028" s="121"/>
      <c r="E1028" s="121"/>
    </row>
    <row r="1029" spans="1:5" ht="12.75">
      <c r="A1029" s="298"/>
      <c r="B1029" s="298"/>
      <c r="C1029" s="298"/>
      <c r="D1029" s="121"/>
      <c r="E1029" s="121"/>
    </row>
    <row r="1030" spans="1:5" ht="12.75">
      <c r="A1030" s="298"/>
      <c r="B1030" s="298"/>
      <c r="C1030" s="298"/>
      <c r="D1030" s="121"/>
      <c r="E1030" s="121"/>
    </row>
    <row r="1031" spans="1:5" ht="12.75">
      <c r="A1031" s="298"/>
      <c r="B1031" s="298"/>
      <c r="C1031" s="298"/>
      <c r="D1031" s="121"/>
      <c r="E1031" s="121"/>
    </row>
    <row r="1032" spans="1:5" ht="12.75">
      <c r="A1032" s="298"/>
      <c r="B1032" s="298"/>
      <c r="C1032" s="298"/>
      <c r="D1032" s="121"/>
      <c r="E1032" s="121"/>
    </row>
    <row r="1033" spans="1:5" ht="12.75">
      <c r="A1033" s="298"/>
      <c r="B1033" s="298"/>
      <c r="C1033" s="298"/>
      <c r="D1033" s="121"/>
      <c r="E1033" s="121"/>
    </row>
    <row r="1034" spans="1:5" ht="12.75">
      <c r="A1034" s="298"/>
      <c r="B1034" s="298"/>
      <c r="C1034" s="298"/>
      <c r="D1034" s="121"/>
      <c r="E1034" s="121"/>
    </row>
    <row r="1035" spans="1:5" ht="12.75">
      <c r="A1035" s="298"/>
      <c r="B1035" s="298"/>
      <c r="C1035" s="298"/>
      <c r="D1035" s="121"/>
      <c r="E1035" s="121"/>
    </row>
    <row r="1036" spans="1:5" ht="12.75">
      <c r="A1036" s="298"/>
      <c r="B1036" s="298"/>
      <c r="C1036" s="298"/>
      <c r="D1036" s="121"/>
      <c r="E1036" s="121"/>
    </row>
    <row r="1037" spans="1:5" ht="12.75">
      <c r="A1037" s="298"/>
      <c r="B1037" s="298"/>
      <c r="C1037" s="298"/>
      <c r="D1037" s="121"/>
      <c r="E1037" s="121"/>
    </row>
    <row r="1038" spans="1:5" ht="12.75">
      <c r="A1038" s="298"/>
      <c r="B1038" s="298"/>
      <c r="C1038" s="298"/>
      <c r="D1038" s="121"/>
      <c r="E1038" s="121"/>
    </row>
    <row r="1039" spans="1:5" ht="12.75">
      <c r="A1039" s="298"/>
      <c r="B1039" s="298"/>
      <c r="C1039" s="298"/>
      <c r="D1039" s="121"/>
      <c r="E1039" s="121"/>
    </row>
    <row r="1040" spans="1:5" ht="12.75">
      <c r="A1040" s="298"/>
      <c r="B1040" s="298"/>
      <c r="C1040" s="298"/>
      <c r="D1040" s="121"/>
      <c r="E1040" s="121"/>
    </row>
    <row r="1041" spans="1:5" ht="12.75">
      <c r="A1041" s="298"/>
      <c r="B1041" s="298"/>
      <c r="C1041" s="298"/>
      <c r="D1041" s="121"/>
      <c r="E1041" s="121"/>
    </row>
    <row r="1042" spans="1:5" ht="12.75">
      <c r="A1042" s="298"/>
      <c r="B1042" s="298"/>
      <c r="C1042" s="298"/>
      <c r="D1042" s="121"/>
      <c r="E1042" s="121"/>
    </row>
    <row r="1043" spans="1:5" ht="12.75">
      <c r="A1043" s="298"/>
      <c r="B1043" s="298"/>
      <c r="C1043" s="298"/>
      <c r="D1043" s="121"/>
      <c r="E1043" s="121"/>
    </row>
    <row r="1044" spans="1:5" ht="12.75">
      <c r="A1044" s="298"/>
      <c r="B1044" s="298"/>
      <c r="C1044" s="298"/>
      <c r="D1044" s="121"/>
      <c r="E1044" s="121"/>
    </row>
    <row r="1045" spans="1:5" ht="12.75">
      <c r="A1045" s="298"/>
      <c r="B1045" s="298"/>
      <c r="C1045" s="298"/>
      <c r="D1045" s="121"/>
      <c r="E1045" s="121"/>
    </row>
    <row r="1046" spans="1:5" ht="12.75">
      <c r="A1046" s="298"/>
      <c r="B1046" s="298"/>
      <c r="C1046" s="298"/>
      <c r="D1046" s="121"/>
      <c r="E1046" s="121"/>
    </row>
    <row r="1047" spans="1:5" ht="12.75">
      <c r="A1047" s="298"/>
      <c r="B1047" s="298"/>
      <c r="C1047" s="298"/>
      <c r="D1047" s="121"/>
      <c r="E1047" s="121"/>
    </row>
    <row r="1048" spans="1:5" ht="12.75">
      <c r="A1048" s="298"/>
      <c r="B1048" s="298"/>
      <c r="C1048" s="298"/>
      <c r="D1048" s="121"/>
      <c r="E1048" s="121"/>
    </row>
    <row r="1049" spans="1:5" ht="12.75">
      <c r="A1049" s="298"/>
      <c r="B1049" s="298"/>
      <c r="C1049" s="298"/>
      <c r="D1049" s="121"/>
      <c r="E1049" s="121"/>
    </row>
    <row r="1050" spans="1:5" ht="12.75">
      <c r="A1050" s="298"/>
      <c r="B1050" s="298"/>
      <c r="C1050" s="298"/>
      <c r="D1050" s="121"/>
      <c r="E1050" s="121"/>
    </row>
    <row r="1051" spans="1:5" ht="12.75">
      <c r="A1051" s="298"/>
      <c r="B1051" s="298"/>
      <c r="C1051" s="298"/>
      <c r="D1051" s="121"/>
      <c r="E1051" s="121"/>
    </row>
    <row r="1052" spans="1:5" ht="12.75">
      <c r="A1052" s="298"/>
      <c r="B1052" s="298"/>
      <c r="C1052" s="298"/>
      <c r="D1052" s="121"/>
      <c r="E1052" s="121"/>
    </row>
    <row r="1053" spans="1:5" ht="12.75">
      <c r="A1053" s="298"/>
      <c r="B1053" s="298"/>
      <c r="C1053" s="298"/>
      <c r="D1053" s="121"/>
      <c r="E1053" s="121"/>
    </row>
    <row r="1054" spans="1:5" ht="12.75">
      <c r="A1054" s="298"/>
      <c r="B1054" s="298"/>
      <c r="C1054" s="298"/>
      <c r="D1054" s="121"/>
      <c r="E1054" s="121"/>
    </row>
    <row r="1055" spans="1:5" ht="12.75">
      <c r="A1055" s="298"/>
      <c r="B1055" s="298"/>
      <c r="C1055" s="298"/>
      <c r="D1055" s="121"/>
      <c r="E1055" s="121"/>
    </row>
    <row r="1056" spans="1:5" ht="12.75">
      <c r="A1056" s="298"/>
      <c r="B1056" s="298"/>
      <c r="C1056" s="298"/>
      <c r="D1056" s="121"/>
      <c r="E1056" s="121"/>
    </row>
    <row r="1057" spans="1:5" ht="12.75">
      <c r="A1057" s="298"/>
      <c r="B1057" s="298"/>
      <c r="C1057" s="298"/>
      <c r="D1057" s="121"/>
      <c r="E1057" s="121"/>
    </row>
    <row r="1058" spans="1:5" ht="12.75">
      <c r="A1058" s="298"/>
      <c r="B1058" s="298"/>
      <c r="C1058" s="298"/>
      <c r="D1058" s="121"/>
      <c r="E1058" s="121"/>
    </row>
    <row r="1059" spans="1:5" ht="12.75">
      <c r="A1059" s="298"/>
      <c r="B1059" s="298"/>
      <c r="C1059" s="298"/>
      <c r="D1059" s="121"/>
      <c r="E1059" s="121"/>
    </row>
    <row r="1060" spans="1:5" ht="12.75">
      <c r="A1060" s="298"/>
      <c r="B1060" s="298"/>
      <c r="C1060" s="298"/>
      <c r="D1060" s="121"/>
      <c r="E1060" s="121"/>
    </row>
    <row r="1061" spans="1:5" ht="12.75">
      <c r="A1061" s="298"/>
      <c r="B1061" s="298"/>
      <c r="C1061" s="298"/>
      <c r="D1061" s="121"/>
      <c r="E1061" s="121"/>
    </row>
    <row r="1062" spans="1:5" ht="12.75">
      <c r="A1062" s="298"/>
      <c r="B1062" s="298"/>
      <c r="C1062" s="298"/>
      <c r="D1062" s="121"/>
      <c r="E1062" s="121"/>
    </row>
    <row r="1063" spans="1:5" ht="12.75">
      <c r="A1063" s="298"/>
      <c r="B1063" s="298"/>
      <c r="C1063" s="298"/>
      <c r="D1063" s="121"/>
      <c r="E1063" s="121"/>
    </row>
    <row r="1064" spans="1:5" ht="12.75">
      <c r="A1064" s="298"/>
      <c r="B1064" s="298"/>
      <c r="C1064" s="298"/>
      <c r="D1064" s="121"/>
      <c r="E1064" s="121"/>
    </row>
    <row r="1065" spans="1:5" ht="12.75">
      <c r="A1065" s="298"/>
      <c r="B1065" s="298"/>
      <c r="C1065" s="298"/>
      <c r="D1065" s="121"/>
      <c r="E1065" s="121"/>
    </row>
    <row r="1066" spans="1:5" ht="12.75">
      <c r="A1066" s="298"/>
      <c r="B1066" s="298"/>
      <c r="C1066" s="298"/>
      <c r="D1066" s="121"/>
      <c r="E1066" s="121"/>
    </row>
    <row r="1067" spans="1:5" ht="12.75">
      <c r="A1067" s="298"/>
      <c r="B1067" s="298"/>
      <c r="C1067" s="298"/>
      <c r="D1067" s="121"/>
      <c r="E1067" s="121"/>
    </row>
    <row r="1068" spans="1:5" ht="12.75">
      <c r="A1068" s="298"/>
      <c r="B1068" s="298"/>
      <c r="C1068" s="298"/>
      <c r="D1068" s="121"/>
      <c r="E1068" s="121"/>
    </row>
    <row r="1069" spans="1:5" ht="12.75">
      <c r="A1069" s="298"/>
      <c r="B1069" s="298"/>
      <c r="C1069" s="298"/>
      <c r="D1069" s="121"/>
      <c r="E1069" s="121"/>
    </row>
    <row r="1070" spans="1:5" ht="12.75">
      <c r="A1070" s="298"/>
      <c r="B1070" s="298"/>
      <c r="C1070" s="298"/>
      <c r="D1070" s="121"/>
      <c r="E1070" s="121"/>
    </row>
    <row r="1071" spans="1:5" ht="12.75">
      <c r="A1071" s="298"/>
      <c r="B1071" s="298"/>
      <c r="C1071" s="298"/>
      <c r="D1071" s="121"/>
      <c r="E1071" s="121"/>
    </row>
    <row r="1072" spans="1:5" ht="12.75">
      <c r="A1072" s="298"/>
      <c r="B1072" s="298"/>
      <c r="C1072" s="298"/>
      <c r="D1072" s="121"/>
      <c r="E1072" s="121"/>
    </row>
    <row r="1073" spans="1:5" ht="12.75">
      <c r="A1073" s="298"/>
      <c r="B1073" s="298"/>
      <c r="C1073" s="298"/>
      <c r="D1073" s="121"/>
      <c r="E1073" s="121"/>
    </row>
    <row r="1074" spans="1:5" ht="12.75">
      <c r="A1074" s="298"/>
      <c r="B1074" s="298"/>
      <c r="C1074" s="298"/>
      <c r="D1074" s="121"/>
      <c r="E1074" s="121"/>
    </row>
    <row r="1075" spans="1:5" ht="12.75">
      <c r="A1075" s="298"/>
      <c r="B1075" s="298"/>
      <c r="C1075" s="298"/>
      <c r="D1075" s="121"/>
      <c r="E1075" s="121"/>
    </row>
    <row r="1076" spans="1:5" ht="12.75">
      <c r="A1076" s="298"/>
      <c r="B1076" s="298"/>
      <c r="C1076" s="298"/>
      <c r="D1076" s="121"/>
      <c r="E1076" s="121"/>
    </row>
    <row r="1077" spans="1:5" ht="12.75">
      <c r="A1077" s="298"/>
      <c r="B1077" s="298"/>
      <c r="C1077" s="298"/>
      <c r="D1077" s="121"/>
      <c r="E1077" s="121"/>
    </row>
    <row r="1078" spans="1:5" ht="12.75">
      <c r="A1078" s="298"/>
      <c r="B1078" s="298"/>
      <c r="C1078" s="298"/>
      <c r="D1078" s="121"/>
      <c r="E1078" s="121"/>
    </row>
    <row r="1079" spans="1:5" ht="12.75">
      <c r="A1079" s="298"/>
      <c r="B1079" s="298"/>
      <c r="C1079" s="298"/>
      <c r="D1079" s="121"/>
      <c r="E1079" s="121"/>
    </row>
    <row r="1080" spans="1:5" ht="12.75">
      <c r="A1080" s="298"/>
      <c r="B1080" s="298"/>
      <c r="C1080" s="298"/>
      <c r="D1080" s="121"/>
      <c r="E1080" s="121"/>
    </row>
    <row r="1081" spans="1:5" ht="12.75">
      <c r="A1081" s="298"/>
      <c r="B1081" s="298"/>
      <c r="C1081" s="298"/>
      <c r="D1081" s="121"/>
      <c r="E1081" s="121"/>
    </row>
    <row r="1082" spans="1:5" ht="12.75">
      <c r="A1082" s="298"/>
      <c r="B1082" s="298"/>
      <c r="C1082" s="298"/>
      <c r="D1082" s="121"/>
      <c r="E1082" s="121"/>
    </row>
    <row r="1083" spans="1:5" ht="12.75">
      <c r="A1083" s="298"/>
      <c r="B1083" s="298"/>
      <c r="C1083" s="298"/>
      <c r="D1083" s="121"/>
      <c r="E1083" s="121"/>
    </row>
    <row r="1084" spans="1:5" ht="12.75">
      <c r="A1084" s="298"/>
      <c r="B1084" s="298"/>
      <c r="C1084" s="298"/>
      <c r="D1084" s="121"/>
      <c r="E1084" s="121"/>
    </row>
    <row r="1085" spans="1:5" ht="12.75">
      <c r="A1085" s="298"/>
      <c r="B1085" s="298"/>
      <c r="C1085" s="298"/>
      <c r="D1085" s="121"/>
      <c r="E1085" s="121"/>
    </row>
    <row r="1086" spans="1:5" ht="12.75">
      <c r="A1086" s="298"/>
      <c r="B1086" s="298"/>
      <c r="C1086" s="298"/>
      <c r="D1086" s="121"/>
      <c r="E1086" s="121"/>
    </row>
    <row r="1087" spans="1:5" ht="12.75">
      <c r="A1087" s="298"/>
      <c r="B1087" s="298"/>
      <c r="C1087" s="298"/>
      <c r="D1087" s="121"/>
      <c r="E1087" s="121"/>
    </row>
    <row r="1088" spans="1:5" ht="12.75">
      <c r="A1088" s="298"/>
      <c r="B1088" s="298"/>
      <c r="C1088" s="298"/>
      <c r="D1088" s="121"/>
      <c r="E1088" s="121"/>
    </row>
    <row r="1089" spans="1:5" ht="12.75">
      <c r="A1089" s="298"/>
      <c r="B1089" s="298"/>
      <c r="C1089" s="298"/>
      <c r="D1089" s="121"/>
      <c r="E1089" s="121"/>
    </row>
    <row r="1090" spans="1:5" ht="12.75">
      <c r="A1090" s="298"/>
      <c r="B1090" s="298"/>
      <c r="C1090" s="298"/>
      <c r="D1090" s="121"/>
      <c r="E1090" s="121"/>
    </row>
    <row r="1091" spans="1:5" ht="12.75">
      <c r="A1091" s="298"/>
      <c r="B1091" s="298"/>
      <c r="C1091" s="298"/>
      <c r="D1091" s="121"/>
      <c r="E1091" s="121"/>
    </row>
    <row r="1092" spans="1:5" ht="12.75">
      <c r="A1092" s="298"/>
      <c r="B1092" s="298"/>
      <c r="C1092" s="298"/>
      <c r="D1092" s="121"/>
      <c r="E1092" s="121"/>
    </row>
    <row r="1093" spans="1:5" ht="12.75">
      <c r="A1093" s="298"/>
      <c r="B1093" s="298"/>
      <c r="C1093" s="298"/>
      <c r="D1093" s="121"/>
      <c r="E1093" s="121"/>
    </row>
    <row r="1094" spans="1:5" ht="12.75">
      <c r="A1094" s="298"/>
      <c r="B1094" s="298"/>
      <c r="C1094" s="298"/>
      <c r="D1094" s="121"/>
      <c r="E1094" s="121"/>
    </row>
    <row r="1095" spans="1:5" ht="12.75">
      <c r="A1095" s="298"/>
      <c r="B1095" s="298"/>
      <c r="C1095" s="298"/>
      <c r="D1095" s="121"/>
      <c r="E1095" s="121"/>
    </row>
    <row r="1096" spans="1:5" ht="12.75">
      <c r="A1096" s="298"/>
      <c r="B1096" s="298"/>
      <c r="C1096" s="298"/>
      <c r="D1096" s="121"/>
      <c r="E1096" s="121"/>
    </row>
    <row r="1097" spans="1:5" ht="12.75">
      <c r="A1097" s="298"/>
      <c r="B1097" s="298"/>
      <c r="C1097" s="298"/>
      <c r="D1097" s="121"/>
      <c r="E1097" s="121"/>
    </row>
    <row r="1098" spans="1:5" ht="12.75">
      <c r="A1098" s="298"/>
      <c r="B1098" s="298"/>
      <c r="C1098" s="298"/>
      <c r="D1098" s="121"/>
      <c r="E1098" s="121"/>
    </row>
    <row r="1099" spans="1:5" ht="12.75">
      <c r="A1099" s="298"/>
      <c r="B1099" s="298"/>
      <c r="C1099" s="298"/>
      <c r="D1099" s="121"/>
      <c r="E1099" s="121"/>
    </row>
    <row r="1100" spans="1:5" ht="12.75">
      <c r="A1100" s="298"/>
      <c r="B1100" s="298"/>
      <c r="C1100" s="298"/>
      <c r="D1100" s="121"/>
      <c r="E1100" s="121"/>
    </row>
    <row r="1101" spans="1:5" ht="12.75">
      <c r="A1101" s="298"/>
      <c r="B1101" s="298"/>
      <c r="C1101" s="298"/>
      <c r="D1101" s="121"/>
      <c r="E1101" s="121"/>
    </row>
    <row r="1102" spans="1:5" ht="12.75">
      <c r="A1102" s="298"/>
      <c r="B1102" s="298"/>
      <c r="C1102" s="298"/>
      <c r="D1102" s="121"/>
      <c r="E1102" s="121"/>
    </row>
    <row r="1103" spans="1:5" ht="12.75">
      <c r="A1103" s="298"/>
      <c r="B1103" s="298"/>
      <c r="C1103" s="298"/>
      <c r="D1103" s="121"/>
      <c r="E1103" s="121"/>
    </row>
    <row r="1104" spans="1:5" ht="12.75">
      <c r="A1104" s="298"/>
      <c r="B1104" s="298"/>
      <c r="C1104" s="298"/>
      <c r="D1104" s="121"/>
      <c r="E1104" s="121"/>
    </row>
    <row r="1105" spans="1:5" ht="12.75">
      <c r="A1105" s="298"/>
      <c r="B1105" s="298"/>
      <c r="C1105" s="298"/>
      <c r="D1105" s="121"/>
      <c r="E1105" s="121"/>
    </row>
    <row r="1106" spans="1:5" ht="12.75">
      <c r="A1106" s="298"/>
      <c r="B1106" s="298"/>
      <c r="C1106" s="298"/>
      <c r="D1106" s="121"/>
      <c r="E1106" s="121"/>
    </row>
    <row r="1107" spans="1:5" ht="12.75">
      <c r="A1107" s="298"/>
      <c r="B1107" s="298"/>
      <c r="C1107" s="298"/>
      <c r="D1107" s="121"/>
      <c r="E1107" s="121"/>
    </row>
    <row r="1108" spans="1:5" ht="12.75">
      <c r="A1108" s="298"/>
      <c r="B1108" s="298"/>
      <c r="C1108" s="298"/>
      <c r="D1108" s="121"/>
      <c r="E1108" s="121"/>
    </row>
    <row r="1109" spans="1:5" ht="12.75">
      <c r="A1109" s="298"/>
      <c r="B1109" s="298"/>
      <c r="C1109" s="298"/>
      <c r="D1109" s="121"/>
      <c r="E1109" s="121"/>
    </row>
    <row r="1110" spans="1:5" ht="12.75">
      <c r="A1110" s="298"/>
      <c r="B1110" s="298"/>
      <c r="C1110" s="298"/>
      <c r="D1110" s="121"/>
      <c r="E1110" s="121"/>
    </row>
    <row r="1111" spans="1:5" ht="12.75">
      <c r="A1111" s="298"/>
      <c r="B1111" s="298"/>
      <c r="C1111" s="298"/>
      <c r="D1111" s="121"/>
      <c r="E1111" s="121"/>
    </row>
    <row r="1112" spans="1:5" ht="12.75">
      <c r="A1112" s="298"/>
      <c r="B1112" s="298"/>
      <c r="C1112" s="298"/>
      <c r="D1112" s="121"/>
      <c r="E1112" s="121"/>
    </row>
    <row r="1113" spans="1:5" ht="12.75">
      <c r="A1113" s="298"/>
      <c r="B1113" s="298"/>
      <c r="C1113" s="298"/>
      <c r="D1113" s="121"/>
      <c r="E1113" s="121"/>
    </row>
    <row r="1114" spans="1:5" ht="12.75">
      <c r="A1114" s="298"/>
      <c r="B1114" s="298"/>
      <c r="C1114" s="298"/>
      <c r="D1114" s="121"/>
      <c r="E1114" s="121"/>
    </row>
    <row r="1115" spans="1:5" ht="12.75">
      <c r="A1115" s="298"/>
      <c r="B1115" s="298"/>
      <c r="C1115" s="298"/>
      <c r="D1115" s="121"/>
      <c r="E1115" s="121"/>
    </row>
    <row r="1116" spans="1:5" ht="12.75">
      <c r="A1116" s="298"/>
      <c r="B1116" s="298"/>
      <c r="C1116" s="298"/>
      <c r="D1116" s="121"/>
      <c r="E1116" s="121"/>
    </row>
    <row r="1117" spans="1:5" ht="12.75">
      <c r="A1117" s="298"/>
      <c r="B1117" s="298"/>
      <c r="C1117" s="298"/>
      <c r="D1117" s="121"/>
      <c r="E1117" s="121"/>
    </row>
    <row r="1118" spans="1:5" ht="12.75">
      <c r="A1118" s="298"/>
      <c r="B1118" s="298"/>
      <c r="C1118" s="298"/>
      <c r="D1118" s="121"/>
      <c r="E1118" s="121"/>
    </row>
    <row r="1119" spans="1:5" ht="12.75">
      <c r="A1119" s="298"/>
      <c r="B1119" s="298"/>
      <c r="C1119" s="298"/>
      <c r="D1119" s="121"/>
      <c r="E1119" s="121"/>
    </row>
    <row r="1120" spans="1:5" ht="12.75">
      <c r="A1120" s="298"/>
      <c r="B1120" s="298"/>
      <c r="C1120" s="298"/>
      <c r="D1120" s="121"/>
      <c r="E1120" s="121"/>
    </row>
    <row r="1121" spans="1:5" ht="12.75">
      <c r="A1121" s="298"/>
      <c r="B1121" s="298"/>
      <c r="C1121" s="298"/>
      <c r="D1121" s="121"/>
      <c r="E1121" s="121"/>
    </row>
    <row r="1122" spans="1:5" ht="12.75">
      <c r="A1122" s="298"/>
      <c r="B1122" s="298"/>
      <c r="C1122" s="298"/>
      <c r="D1122" s="121"/>
      <c r="E1122" s="121"/>
    </row>
    <row r="1123" spans="1:5" ht="12.75">
      <c r="A1123" s="298"/>
      <c r="B1123" s="298"/>
      <c r="C1123" s="298"/>
      <c r="D1123" s="121"/>
      <c r="E1123" s="121"/>
    </row>
    <row r="1124" spans="1:5" ht="12.75">
      <c r="A1124" s="298"/>
      <c r="B1124" s="298"/>
      <c r="C1124" s="298"/>
      <c r="D1124" s="121"/>
      <c r="E1124" s="121"/>
    </row>
    <row r="1125" spans="1:5" ht="12.75">
      <c r="A1125" s="298"/>
      <c r="B1125" s="298"/>
      <c r="C1125" s="298"/>
      <c r="D1125" s="121"/>
      <c r="E1125" s="121"/>
    </row>
    <row r="1126" spans="1:5" ht="12.75">
      <c r="A1126" s="298"/>
      <c r="B1126" s="298"/>
      <c r="C1126" s="298"/>
      <c r="D1126" s="121"/>
      <c r="E1126" s="121"/>
    </row>
    <row r="1127" spans="1:5" ht="12.75">
      <c r="A1127" s="298"/>
      <c r="B1127" s="298"/>
      <c r="C1127" s="298"/>
      <c r="D1127" s="121"/>
      <c r="E1127" s="121"/>
    </row>
    <row r="1128" spans="1:5" ht="12.75">
      <c r="A1128" s="298"/>
      <c r="B1128" s="298"/>
      <c r="C1128" s="298"/>
      <c r="D1128" s="121"/>
      <c r="E1128" s="121"/>
    </row>
    <row r="1129" spans="1:5" ht="12.75">
      <c r="A1129" s="298"/>
      <c r="B1129" s="298"/>
      <c r="C1129" s="298"/>
      <c r="D1129" s="121"/>
      <c r="E1129" s="121"/>
    </row>
    <row r="1130" spans="1:5" ht="12.75">
      <c r="A1130" s="298"/>
      <c r="B1130" s="298"/>
      <c r="C1130" s="298"/>
      <c r="D1130" s="121"/>
      <c r="E1130" s="121"/>
    </row>
    <row r="1131" spans="1:5" ht="12.75">
      <c r="A1131" s="298"/>
      <c r="B1131" s="298"/>
      <c r="C1131" s="298"/>
      <c r="D1131" s="121"/>
      <c r="E1131" s="121"/>
    </row>
    <row r="1132" spans="1:5" ht="12.75">
      <c r="A1132" s="298"/>
      <c r="B1132" s="298"/>
      <c r="C1132" s="298"/>
      <c r="D1132" s="121"/>
      <c r="E1132" s="121"/>
    </row>
    <row r="1133" spans="1:5" ht="12.75">
      <c r="A1133" s="298"/>
      <c r="B1133" s="298"/>
      <c r="C1133" s="298"/>
      <c r="D1133" s="121"/>
      <c r="E1133" s="121"/>
    </row>
    <row r="1134" spans="1:5" ht="12.75">
      <c r="A1134" s="298"/>
      <c r="B1134" s="298"/>
      <c r="C1134" s="298"/>
      <c r="D1134" s="121"/>
      <c r="E1134" s="121"/>
    </row>
    <row r="1135" spans="1:5" ht="12.75">
      <c r="A1135" s="298"/>
      <c r="B1135" s="298"/>
      <c r="C1135" s="298"/>
      <c r="D1135" s="121"/>
      <c r="E1135" s="121"/>
    </row>
    <row r="1136" spans="1:5" ht="12.75">
      <c r="A1136" s="298"/>
      <c r="B1136" s="298"/>
      <c r="C1136" s="298"/>
      <c r="D1136" s="121"/>
      <c r="E1136" s="121"/>
    </row>
    <row r="1137" spans="1:5" ht="12.75">
      <c r="A1137" s="298"/>
      <c r="B1137" s="298"/>
      <c r="C1137" s="298"/>
      <c r="D1137" s="121"/>
      <c r="E1137" s="121"/>
    </row>
    <row r="1138" spans="1:5" ht="12.75">
      <c r="A1138" s="298"/>
      <c r="B1138" s="298"/>
      <c r="C1138" s="298"/>
      <c r="D1138" s="121"/>
      <c r="E1138" s="121"/>
    </row>
    <row r="1139" spans="1:5" ht="12.75">
      <c r="A1139" s="298"/>
      <c r="B1139" s="298"/>
      <c r="C1139" s="298"/>
      <c r="D1139" s="121"/>
      <c r="E1139" s="121"/>
    </row>
    <row r="1140" spans="1:5" ht="12.75">
      <c r="A1140" s="298"/>
      <c r="B1140" s="298"/>
      <c r="C1140" s="298"/>
      <c r="D1140" s="121"/>
      <c r="E1140" s="121"/>
    </row>
    <row r="1141" spans="1:5" ht="12.75">
      <c r="A1141" s="298"/>
      <c r="B1141" s="298"/>
      <c r="C1141" s="298"/>
      <c r="D1141" s="121"/>
      <c r="E1141" s="121"/>
    </row>
    <row r="1142" spans="1:5" ht="12.75">
      <c r="A1142" s="298"/>
      <c r="B1142" s="298"/>
      <c r="C1142" s="298"/>
      <c r="D1142" s="121"/>
      <c r="E1142" s="121"/>
    </row>
    <row r="1143" spans="1:5" ht="12.75">
      <c r="A1143" s="298"/>
      <c r="B1143" s="298"/>
      <c r="C1143" s="298"/>
      <c r="D1143" s="121"/>
      <c r="E1143" s="121"/>
    </row>
    <row r="1144" spans="1:5" ht="12.75">
      <c r="A1144" s="298"/>
      <c r="B1144" s="298"/>
      <c r="C1144" s="298"/>
      <c r="D1144" s="121"/>
      <c r="E1144" s="121"/>
    </row>
    <row r="1145" spans="1:5" ht="12.75">
      <c r="A1145" s="298"/>
      <c r="B1145" s="298"/>
      <c r="C1145" s="298"/>
      <c r="D1145" s="121"/>
      <c r="E1145" s="121"/>
    </row>
    <row r="1146" spans="1:5" ht="12.75">
      <c r="A1146" s="298"/>
      <c r="B1146" s="298"/>
      <c r="C1146" s="298"/>
      <c r="D1146" s="121"/>
      <c r="E1146" s="121"/>
    </row>
    <row r="1147" spans="1:5" ht="12.75">
      <c r="A1147" s="298"/>
      <c r="B1147" s="298"/>
      <c r="C1147" s="298"/>
      <c r="D1147" s="121"/>
      <c r="E1147" s="121"/>
    </row>
    <row r="1148" spans="1:5" ht="12.75">
      <c r="A1148" s="298"/>
      <c r="B1148" s="298"/>
      <c r="C1148" s="298"/>
      <c r="D1148" s="121"/>
      <c r="E1148" s="121"/>
    </row>
    <row r="1149" spans="1:5" ht="12.75">
      <c r="A1149" s="298"/>
      <c r="B1149" s="298"/>
      <c r="C1149" s="298"/>
      <c r="D1149" s="121"/>
      <c r="E1149" s="121"/>
    </row>
    <row r="1150" spans="1:5" ht="12.75">
      <c r="A1150" s="298"/>
      <c r="B1150" s="298"/>
      <c r="C1150" s="298"/>
      <c r="D1150" s="121"/>
      <c r="E1150" s="121"/>
    </row>
    <row r="1151" spans="1:5" ht="12.75">
      <c r="A1151" s="298"/>
      <c r="B1151" s="298"/>
      <c r="C1151" s="298"/>
      <c r="D1151" s="121"/>
      <c r="E1151" s="121"/>
    </row>
    <row r="1152" spans="1:5" ht="12.75">
      <c r="A1152" s="298"/>
      <c r="B1152" s="298"/>
      <c r="C1152" s="298"/>
      <c r="D1152" s="121"/>
      <c r="E1152" s="121"/>
    </row>
    <row r="1153" spans="1:5" ht="12.75">
      <c r="A1153" s="298"/>
      <c r="B1153" s="298"/>
      <c r="C1153" s="298"/>
      <c r="D1153" s="121"/>
      <c r="E1153" s="121"/>
    </row>
    <row r="1154" spans="1:5" ht="12.75">
      <c r="A1154" s="298"/>
      <c r="B1154" s="298"/>
      <c r="C1154" s="298"/>
      <c r="D1154" s="121"/>
      <c r="E1154" s="121"/>
    </row>
    <row r="1155" spans="1:5" ht="12.75">
      <c r="A1155" s="298"/>
      <c r="B1155" s="298"/>
      <c r="C1155" s="298"/>
      <c r="D1155" s="121"/>
      <c r="E1155" s="121"/>
    </row>
    <row r="1156" spans="1:5" ht="12.75">
      <c r="A1156" s="298"/>
      <c r="B1156" s="298"/>
      <c r="C1156" s="298"/>
      <c r="D1156" s="121"/>
      <c r="E1156" s="121"/>
    </row>
    <row r="1157" spans="1:5" ht="12.75">
      <c r="A1157" s="298"/>
      <c r="B1157" s="298"/>
      <c r="C1157" s="298"/>
      <c r="D1157" s="121"/>
      <c r="E1157" s="121"/>
    </row>
    <row r="1158" spans="1:5" ht="12.75">
      <c r="A1158" s="298"/>
      <c r="B1158" s="298"/>
      <c r="C1158" s="298"/>
      <c r="D1158" s="121"/>
      <c r="E1158" s="121"/>
    </row>
    <row r="1159" spans="1:5" ht="12.75">
      <c r="A1159" s="298"/>
      <c r="B1159" s="298"/>
      <c r="C1159" s="298"/>
      <c r="D1159" s="121"/>
      <c r="E1159" s="121"/>
    </row>
    <row r="1160" spans="1:5" ht="12.75">
      <c r="A1160" s="298"/>
      <c r="B1160" s="298"/>
      <c r="C1160" s="298"/>
      <c r="D1160" s="121"/>
      <c r="E1160" s="121"/>
    </row>
    <row r="1161" spans="1:5" ht="12.75">
      <c r="A1161" s="298"/>
      <c r="B1161" s="298"/>
      <c r="C1161" s="298"/>
      <c r="D1161" s="121"/>
      <c r="E1161" s="121"/>
    </row>
    <row r="1162" spans="1:5" ht="12.75">
      <c r="A1162" s="298"/>
      <c r="B1162" s="298"/>
      <c r="C1162" s="298"/>
      <c r="D1162" s="121"/>
      <c r="E1162" s="121"/>
    </row>
    <row r="1163" spans="1:5" ht="12.75">
      <c r="A1163" s="298"/>
      <c r="B1163" s="298"/>
      <c r="C1163" s="298"/>
      <c r="D1163" s="121"/>
      <c r="E1163" s="121"/>
    </row>
    <row r="1164" spans="1:5" ht="12.75">
      <c r="A1164" s="298"/>
      <c r="B1164" s="298"/>
      <c r="C1164" s="298"/>
      <c r="D1164" s="121"/>
      <c r="E1164" s="121"/>
    </row>
    <row r="1165" spans="1:5" ht="12.75">
      <c r="A1165" s="298"/>
      <c r="B1165" s="298"/>
      <c r="C1165" s="298"/>
      <c r="D1165" s="121"/>
      <c r="E1165" s="121"/>
    </row>
    <row r="1166" spans="1:5" ht="12.75">
      <c r="A1166" s="298"/>
      <c r="B1166" s="298"/>
      <c r="C1166" s="298"/>
      <c r="D1166" s="121"/>
      <c r="E1166" s="121"/>
    </row>
    <row r="1167" spans="1:5" ht="12.75">
      <c r="A1167" s="298"/>
      <c r="B1167" s="298"/>
      <c r="C1167" s="298"/>
      <c r="D1167" s="121"/>
      <c r="E1167" s="121"/>
    </row>
    <row r="1168" spans="1:5" ht="12.75">
      <c r="A1168" s="298"/>
      <c r="B1168" s="298"/>
      <c r="C1168" s="298"/>
      <c r="D1168" s="121"/>
      <c r="E1168" s="121"/>
    </row>
    <row r="1169" spans="1:5" ht="12.75">
      <c r="A1169" s="298"/>
      <c r="B1169" s="298"/>
      <c r="C1169" s="298"/>
      <c r="D1169" s="121"/>
      <c r="E1169" s="121"/>
    </row>
    <row r="1170" spans="1:5" ht="12.75">
      <c r="A1170" s="298"/>
      <c r="B1170" s="298"/>
      <c r="C1170" s="298"/>
      <c r="D1170" s="121"/>
      <c r="E1170" s="121"/>
    </row>
    <row r="1171" spans="1:5" ht="12.75">
      <c r="A1171" s="298"/>
      <c r="B1171" s="298"/>
      <c r="C1171" s="298"/>
      <c r="D1171" s="121"/>
      <c r="E1171" s="121"/>
    </row>
    <row r="1172" spans="1:5" ht="12.75">
      <c r="A1172" s="298"/>
      <c r="B1172" s="298"/>
      <c r="C1172" s="298"/>
      <c r="D1172" s="121"/>
      <c r="E1172" s="121"/>
    </row>
    <row r="1173" spans="1:5" ht="12.75">
      <c r="A1173" s="298"/>
      <c r="B1173" s="298"/>
      <c r="C1173" s="298"/>
      <c r="D1173" s="121"/>
      <c r="E1173" s="121"/>
    </row>
    <row r="1174" spans="1:5" ht="12.75">
      <c r="A1174" s="298"/>
      <c r="B1174" s="298"/>
      <c r="C1174" s="298"/>
      <c r="D1174" s="121"/>
      <c r="E1174" s="121"/>
    </row>
    <row r="1175" spans="1:5" ht="12.75">
      <c r="A1175" s="298"/>
      <c r="B1175" s="298"/>
      <c r="C1175" s="298"/>
      <c r="D1175" s="121"/>
      <c r="E1175" s="121"/>
    </row>
    <row r="1176" spans="1:5" ht="12.75">
      <c r="A1176" s="298"/>
      <c r="B1176" s="298"/>
      <c r="C1176" s="298"/>
      <c r="D1176" s="121"/>
      <c r="E1176" s="121"/>
    </row>
    <row r="1177" spans="1:5" ht="12.75">
      <c r="A1177" s="298"/>
      <c r="B1177" s="298"/>
      <c r="C1177" s="298"/>
      <c r="D1177" s="121"/>
      <c r="E1177" s="121"/>
    </row>
    <row r="1178" spans="1:5" ht="12.75">
      <c r="A1178" s="298"/>
      <c r="B1178" s="298"/>
      <c r="C1178" s="298"/>
      <c r="D1178" s="121"/>
      <c r="E1178" s="121"/>
    </row>
    <row r="1179" spans="1:5" ht="12.75">
      <c r="A1179" s="298"/>
      <c r="B1179" s="298"/>
      <c r="C1179" s="298"/>
      <c r="D1179" s="121"/>
      <c r="E1179" s="121"/>
    </row>
    <row r="1180" spans="1:5" ht="12.75">
      <c r="A1180" s="298"/>
      <c r="B1180" s="298"/>
      <c r="C1180" s="298"/>
      <c r="D1180" s="121"/>
      <c r="E1180" s="121"/>
    </row>
    <row r="1181" spans="1:5" ht="12.75">
      <c r="A1181" s="298"/>
      <c r="B1181" s="298"/>
      <c r="C1181" s="298"/>
      <c r="D1181" s="121"/>
      <c r="E1181" s="121"/>
    </row>
    <row r="1182" spans="1:5" ht="12.75">
      <c r="A1182" s="298"/>
      <c r="B1182" s="298"/>
      <c r="C1182" s="298"/>
      <c r="D1182" s="121"/>
      <c r="E1182" s="121"/>
    </row>
    <row r="1183" spans="1:5" ht="12.75">
      <c r="A1183" s="298"/>
      <c r="B1183" s="298"/>
      <c r="C1183" s="298"/>
      <c r="D1183" s="121"/>
      <c r="E1183" s="121"/>
    </row>
    <row r="1184" spans="1:5" ht="12.75">
      <c r="A1184" s="298"/>
      <c r="B1184" s="298"/>
      <c r="C1184" s="298"/>
      <c r="D1184" s="121"/>
      <c r="E1184" s="121"/>
    </row>
    <row r="1185" spans="1:5" ht="12.75">
      <c r="A1185" s="298"/>
      <c r="B1185" s="298"/>
      <c r="C1185" s="298"/>
      <c r="D1185" s="121"/>
      <c r="E1185" s="121"/>
    </row>
    <row r="1186" spans="1:5" ht="12.75">
      <c r="A1186" s="298"/>
      <c r="B1186" s="298"/>
      <c r="C1186" s="298"/>
      <c r="D1186" s="121"/>
      <c r="E1186" s="121"/>
    </row>
    <row r="1187" spans="1:5" ht="12.75">
      <c r="A1187" s="298"/>
      <c r="B1187" s="298"/>
      <c r="C1187" s="298"/>
      <c r="D1187" s="121"/>
      <c r="E1187" s="121"/>
    </row>
    <row r="1188" spans="1:5" ht="12.75">
      <c r="A1188" s="298"/>
      <c r="B1188" s="298"/>
      <c r="C1188" s="298"/>
      <c r="D1188" s="121"/>
      <c r="E1188" s="121"/>
    </row>
    <row r="1189" spans="1:5" ht="12.75">
      <c r="A1189" s="298"/>
      <c r="B1189" s="298"/>
      <c r="C1189" s="298"/>
      <c r="D1189" s="121"/>
      <c r="E1189" s="121"/>
    </row>
    <row r="1190" spans="1:5" ht="12.75">
      <c r="A1190" s="298"/>
      <c r="B1190" s="298"/>
      <c r="C1190" s="298"/>
      <c r="D1190" s="121"/>
      <c r="E1190" s="121"/>
    </row>
    <row r="1191" spans="1:5" ht="12.75">
      <c r="A1191" s="298"/>
      <c r="B1191" s="298"/>
      <c r="C1191" s="298"/>
      <c r="D1191" s="121"/>
      <c r="E1191" s="121"/>
    </row>
    <row r="1192" spans="1:5" ht="12.75">
      <c r="A1192" s="298"/>
      <c r="B1192" s="298"/>
      <c r="C1192" s="298"/>
      <c r="D1192" s="121"/>
      <c r="E1192" s="121"/>
    </row>
    <row r="1193" spans="1:5" ht="12.75">
      <c r="A1193" s="298"/>
      <c r="B1193" s="298"/>
      <c r="C1193" s="298"/>
      <c r="D1193" s="121"/>
      <c r="E1193" s="121"/>
    </row>
    <row r="1194" spans="1:5" ht="12.75">
      <c r="A1194" s="298"/>
      <c r="B1194" s="298"/>
      <c r="C1194" s="298"/>
      <c r="D1194" s="121"/>
      <c r="E1194" s="121"/>
    </row>
    <row r="1195" spans="1:5" ht="12.75">
      <c r="A1195" s="298"/>
      <c r="B1195" s="298"/>
      <c r="C1195" s="298"/>
      <c r="D1195" s="121"/>
      <c r="E1195" s="121"/>
    </row>
    <row r="1196" spans="1:5" ht="12.75">
      <c r="A1196" s="298"/>
      <c r="B1196" s="298"/>
      <c r="C1196" s="298"/>
      <c r="D1196" s="121"/>
      <c r="E1196" s="121"/>
    </row>
    <row r="1197" spans="1:5" ht="12.75">
      <c r="A1197" s="298"/>
      <c r="B1197" s="298"/>
      <c r="C1197" s="298"/>
      <c r="D1197" s="121"/>
      <c r="E1197" s="121"/>
    </row>
    <row r="1198" spans="1:5" ht="12.75">
      <c r="A1198" s="298"/>
      <c r="B1198" s="298"/>
      <c r="C1198" s="298"/>
      <c r="D1198" s="121"/>
      <c r="E1198" s="121"/>
    </row>
    <row r="1199" spans="1:5" ht="12.75">
      <c r="A1199" s="298"/>
      <c r="B1199" s="298"/>
      <c r="C1199" s="298"/>
      <c r="D1199" s="121"/>
      <c r="E1199" s="121"/>
    </row>
    <row r="1200" spans="1:5" ht="12.75">
      <c r="A1200" s="298"/>
      <c r="B1200" s="298"/>
      <c r="C1200" s="298"/>
      <c r="D1200" s="121"/>
      <c r="E1200" s="121"/>
    </row>
    <row r="1201" spans="1:5" ht="12.75">
      <c r="A1201" s="298"/>
      <c r="B1201" s="298"/>
      <c r="C1201" s="298"/>
      <c r="D1201" s="121"/>
      <c r="E1201" s="121"/>
    </row>
    <row r="1202" spans="1:5" ht="12.75">
      <c r="A1202" s="298"/>
      <c r="B1202" s="298"/>
      <c r="C1202" s="298"/>
      <c r="D1202" s="121"/>
      <c r="E1202" s="121"/>
    </row>
    <row r="1203" spans="1:5" ht="12.75">
      <c r="A1203" s="298"/>
      <c r="B1203" s="298"/>
      <c r="C1203" s="298"/>
      <c r="D1203" s="121"/>
      <c r="E1203" s="121"/>
    </row>
    <row r="1204" spans="1:5" ht="12.75">
      <c r="A1204" s="298"/>
      <c r="B1204" s="298"/>
      <c r="C1204" s="298"/>
      <c r="D1204" s="121"/>
      <c r="E1204" s="121"/>
    </row>
    <row r="1205" spans="1:5" ht="12.75">
      <c r="A1205" s="298"/>
      <c r="B1205" s="298"/>
      <c r="C1205" s="298"/>
      <c r="D1205" s="121"/>
      <c r="E1205" s="121"/>
    </row>
    <row r="1206" spans="1:5" ht="12.75">
      <c r="A1206" s="298"/>
      <c r="B1206" s="298"/>
      <c r="C1206" s="298"/>
      <c r="D1206" s="121"/>
      <c r="E1206" s="121"/>
    </row>
    <row r="1207" spans="1:5" ht="12.75">
      <c r="A1207" s="298"/>
      <c r="B1207" s="298"/>
      <c r="C1207" s="298"/>
      <c r="D1207" s="121"/>
      <c r="E1207" s="121"/>
    </row>
    <row r="1208" spans="1:5" ht="12.75">
      <c r="A1208" s="298"/>
      <c r="B1208" s="298"/>
      <c r="C1208" s="298"/>
      <c r="D1208" s="121"/>
      <c r="E1208" s="121"/>
    </row>
    <row r="1209" spans="1:5" ht="12.75">
      <c r="A1209" s="298"/>
      <c r="B1209" s="298"/>
      <c r="C1209" s="298"/>
      <c r="D1209" s="121"/>
      <c r="E1209" s="121"/>
    </row>
    <row r="1210" spans="1:5" ht="12.75">
      <c r="A1210" s="298"/>
      <c r="B1210" s="298"/>
      <c r="C1210" s="298"/>
      <c r="D1210" s="121"/>
      <c r="E1210" s="121"/>
    </row>
    <row r="1211" spans="1:5" ht="12.75">
      <c r="A1211" s="298"/>
      <c r="B1211" s="298"/>
      <c r="C1211" s="298"/>
      <c r="D1211" s="121"/>
      <c r="E1211" s="121"/>
    </row>
    <row r="1212" spans="1:5" ht="12.75">
      <c r="A1212" s="298"/>
      <c r="B1212" s="298"/>
      <c r="C1212" s="298"/>
      <c r="D1212" s="121"/>
      <c r="E1212" s="121"/>
    </row>
    <row r="1213" spans="1:5" ht="12.75">
      <c r="A1213" s="298"/>
      <c r="B1213" s="298"/>
      <c r="C1213" s="298"/>
      <c r="D1213" s="121"/>
      <c r="E1213" s="121"/>
    </row>
    <row r="1214" spans="1:5" ht="12.75">
      <c r="A1214" s="298"/>
      <c r="B1214" s="298"/>
      <c r="C1214" s="298"/>
      <c r="D1214" s="121"/>
      <c r="E1214" s="121"/>
    </row>
    <row r="1215" spans="1:5" ht="12.75">
      <c r="A1215" s="298"/>
      <c r="B1215" s="298"/>
      <c r="C1215" s="298"/>
      <c r="D1215" s="121"/>
      <c r="E1215" s="121"/>
    </row>
    <row r="1216" spans="1:5" ht="12.75">
      <c r="A1216" s="298"/>
      <c r="B1216" s="298"/>
      <c r="C1216" s="298"/>
      <c r="D1216" s="121"/>
      <c r="E1216" s="121"/>
    </row>
    <row r="1217" spans="1:5" ht="12.75">
      <c r="A1217" s="298"/>
      <c r="B1217" s="298"/>
      <c r="C1217" s="298"/>
      <c r="D1217" s="121"/>
      <c r="E1217" s="121"/>
    </row>
    <row r="1218" spans="1:5" ht="12.75">
      <c r="A1218" s="298"/>
      <c r="B1218" s="298"/>
      <c r="C1218" s="298"/>
      <c r="D1218" s="121"/>
      <c r="E1218" s="121"/>
    </row>
    <row r="1219" spans="1:5" ht="12.75">
      <c r="A1219" s="298"/>
      <c r="B1219" s="298"/>
      <c r="C1219" s="298"/>
      <c r="D1219" s="121"/>
      <c r="E1219" s="121"/>
    </row>
    <row r="1220" spans="1:5" ht="12.75">
      <c r="A1220" s="298"/>
      <c r="B1220" s="298"/>
      <c r="C1220" s="298"/>
      <c r="D1220" s="121"/>
      <c r="E1220" s="121"/>
    </row>
    <row r="1221" spans="1:5" ht="12.75">
      <c r="A1221" s="298"/>
      <c r="B1221" s="298"/>
      <c r="C1221" s="298"/>
      <c r="D1221" s="121"/>
      <c r="E1221" s="121"/>
    </row>
    <row r="1222" spans="1:5" ht="12.75">
      <c r="A1222" s="298"/>
      <c r="B1222" s="298"/>
      <c r="C1222" s="298"/>
      <c r="D1222" s="121"/>
      <c r="E1222" s="121"/>
    </row>
    <row r="1223" spans="1:5" ht="12.75">
      <c r="A1223" s="298"/>
      <c r="B1223" s="298"/>
      <c r="C1223" s="298"/>
      <c r="D1223" s="121"/>
      <c r="E1223" s="121"/>
    </row>
    <row r="1224" spans="1:5" ht="12.75">
      <c r="A1224" s="298"/>
      <c r="B1224" s="298"/>
      <c r="C1224" s="298"/>
      <c r="D1224" s="121"/>
      <c r="E1224" s="121"/>
    </row>
    <row r="1225" spans="1:5" ht="12.75">
      <c r="A1225" s="298"/>
      <c r="B1225" s="298"/>
      <c r="C1225" s="298"/>
      <c r="D1225" s="121"/>
      <c r="E1225" s="121"/>
    </row>
    <row r="1226" spans="1:5" ht="12.75">
      <c r="A1226" s="298"/>
      <c r="B1226" s="298"/>
      <c r="C1226" s="298"/>
      <c r="D1226" s="121"/>
      <c r="E1226" s="121"/>
    </row>
    <row r="1227" spans="1:5" ht="12.75">
      <c r="A1227" s="298"/>
      <c r="B1227" s="298"/>
      <c r="C1227" s="298"/>
      <c r="D1227" s="121"/>
      <c r="E1227" s="121"/>
    </row>
    <row r="1228" spans="1:5" ht="12.75">
      <c r="A1228" s="298"/>
      <c r="B1228" s="298"/>
      <c r="C1228" s="298"/>
      <c r="D1228" s="121"/>
      <c r="E1228" s="121"/>
    </row>
    <row r="1229" spans="1:5" ht="12.75">
      <c r="A1229" s="298"/>
      <c r="B1229" s="298"/>
      <c r="C1229" s="298"/>
      <c r="D1229" s="121"/>
      <c r="E1229" s="121"/>
    </row>
    <row r="1230" spans="1:5" ht="12.75">
      <c r="A1230" s="298"/>
      <c r="B1230" s="298"/>
      <c r="C1230" s="298"/>
      <c r="D1230" s="121"/>
      <c r="E1230" s="121"/>
    </row>
    <row r="1231" spans="1:5" ht="12.75">
      <c r="A1231" s="298"/>
      <c r="B1231" s="298"/>
      <c r="C1231" s="298"/>
      <c r="D1231" s="121"/>
      <c r="E1231" s="121"/>
    </row>
    <row r="1232" spans="1:5" ht="12.75">
      <c r="A1232" s="298"/>
      <c r="B1232" s="298"/>
      <c r="C1232" s="298"/>
      <c r="D1232" s="121"/>
      <c r="E1232" s="121"/>
    </row>
    <row r="1233" spans="1:5" ht="12.75">
      <c r="A1233" s="298"/>
      <c r="B1233" s="298"/>
      <c r="C1233" s="298"/>
      <c r="D1233" s="121"/>
      <c r="E1233" s="121"/>
    </row>
    <row r="1234" spans="1:5" ht="12.75">
      <c r="A1234" s="298"/>
      <c r="B1234" s="298"/>
      <c r="C1234" s="298"/>
      <c r="D1234" s="121"/>
      <c r="E1234" s="121"/>
    </row>
    <row r="1235" spans="1:5" ht="12.75">
      <c r="A1235" s="298"/>
      <c r="B1235" s="298"/>
      <c r="C1235" s="298"/>
      <c r="D1235" s="121"/>
      <c r="E1235" s="121"/>
    </row>
    <row r="1236" spans="1:5" ht="12.75">
      <c r="A1236" s="298"/>
      <c r="B1236" s="298"/>
      <c r="C1236" s="298"/>
      <c r="D1236" s="121"/>
      <c r="E1236" s="121"/>
    </row>
    <row r="1237" spans="1:5" ht="12.75">
      <c r="A1237" s="298"/>
      <c r="B1237" s="298"/>
      <c r="C1237" s="298"/>
      <c r="D1237" s="121"/>
      <c r="E1237" s="121"/>
    </row>
    <row r="1238" spans="1:5" ht="12.75">
      <c r="A1238" s="298"/>
      <c r="B1238" s="298"/>
      <c r="C1238" s="298"/>
      <c r="D1238" s="121"/>
      <c r="E1238" s="121"/>
    </row>
    <row r="1239" spans="1:5" ht="12.75">
      <c r="A1239" s="298"/>
      <c r="B1239" s="298"/>
      <c r="C1239" s="298"/>
      <c r="D1239" s="121"/>
      <c r="E1239" s="121"/>
    </row>
    <row r="1240" spans="1:5" ht="12.75">
      <c r="A1240" s="298"/>
      <c r="B1240" s="298"/>
      <c r="C1240" s="298"/>
      <c r="D1240" s="121"/>
      <c r="E1240" s="121"/>
    </row>
    <row r="1241" spans="1:5" ht="12.75">
      <c r="A1241" s="298"/>
      <c r="B1241" s="298"/>
      <c r="C1241" s="298"/>
      <c r="D1241" s="121"/>
      <c r="E1241" s="121"/>
    </row>
    <row r="1242" spans="1:5" ht="12.75">
      <c r="A1242" s="298"/>
      <c r="B1242" s="298"/>
      <c r="C1242" s="298"/>
      <c r="D1242" s="121"/>
      <c r="E1242" s="121"/>
    </row>
    <row r="1243" spans="1:5" ht="12.75">
      <c r="A1243" s="298"/>
      <c r="B1243" s="298"/>
      <c r="C1243" s="298"/>
      <c r="D1243" s="121"/>
      <c r="E1243" s="121"/>
    </row>
    <row r="1244" spans="1:5" ht="12.75">
      <c r="A1244" s="298"/>
      <c r="B1244" s="298"/>
      <c r="C1244" s="298"/>
      <c r="D1244" s="121"/>
      <c r="E1244" s="121"/>
    </row>
    <row r="1245" spans="1:5" ht="12.75">
      <c r="A1245" s="298"/>
      <c r="B1245" s="298"/>
      <c r="C1245" s="298"/>
      <c r="D1245" s="121"/>
      <c r="E1245" s="121"/>
    </row>
    <row r="1246" spans="1:5" ht="12.75">
      <c r="A1246" s="298"/>
      <c r="B1246" s="298"/>
      <c r="C1246" s="298"/>
      <c r="D1246" s="121"/>
      <c r="E1246" s="121"/>
    </row>
    <row r="1247" spans="1:5" ht="12.75">
      <c r="A1247" s="298"/>
      <c r="B1247" s="298"/>
      <c r="C1247" s="298"/>
      <c r="D1247" s="121"/>
      <c r="E1247" s="121"/>
    </row>
    <row r="1248" spans="1:5" ht="12.75">
      <c r="A1248" s="298"/>
      <c r="B1248" s="298"/>
      <c r="C1248" s="298"/>
      <c r="D1248" s="121"/>
      <c r="E1248" s="121"/>
    </row>
    <row r="1249" spans="1:5" ht="12.75">
      <c r="A1249" s="298"/>
      <c r="B1249" s="298"/>
      <c r="C1249" s="298"/>
      <c r="D1249" s="121"/>
      <c r="E1249" s="121"/>
    </row>
    <row r="1250" spans="1:5" ht="12.75">
      <c r="A1250" s="298"/>
      <c r="B1250" s="298"/>
      <c r="C1250" s="298"/>
      <c r="D1250" s="121"/>
      <c r="E1250" s="121"/>
    </row>
    <row r="1251" spans="1:5" ht="12.75">
      <c r="A1251" s="298"/>
      <c r="B1251" s="298"/>
      <c r="C1251" s="298"/>
      <c r="D1251" s="121"/>
      <c r="E1251" s="121"/>
    </row>
    <row r="1252" spans="1:5" ht="12.75">
      <c r="A1252" s="298"/>
      <c r="B1252" s="298"/>
      <c r="C1252" s="298"/>
      <c r="D1252" s="121"/>
      <c r="E1252" s="121"/>
    </row>
    <row r="1253" spans="1:5" ht="12.75">
      <c r="A1253" s="298"/>
      <c r="B1253" s="298"/>
      <c r="C1253" s="298"/>
      <c r="D1253" s="121"/>
      <c r="E1253" s="121"/>
    </row>
    <row r="1254" spans="1:5" ht="12.75">
      <c r="A1254" s="298"/>
      <c r="B1254" s="298"/>
      <c r="C1254" s="298"/>
      <c r="D1254" s="121"/>
      <c r="E1254" s="121"/>
    </row>
    <row r="1255" spans="1:5" ht="12.75">
      <c r="A1255" s="298"/>
      <c r="B1255" s="298"/>
      <c r="C1255" s="298"/>
      <c r="D1255" s="121"/>
      <c r="E1255" s="121"/>
    </row>
    <row r="1256" spans="1:5" ht="12.75">
      <c r="A1256" s="298"/>
      <c r="B1256" s="298"/>
      <c r="C1256" s="298"/>
      <c r="D1256" s="121"/>
      <c r="E1256" s="121"/>
    </row>
    <row r="1257" spans="1:5" ht="12.75">
      <c r="A1257" s="298"/>
      <c r="B1257" s="298"/>
      <c r="C1257" s="298"/>
      <c r="D1257" s="121"/>
      <c r="E1257" s="121"/>
    </row>
    <row r="1258" spans="1:5" ht="12.75">
      <c r="A1258" s="298"/>
      <c r="B1258" s="298"/>
      <c r="C1258" s="298"/>
      <c r="D1258" s="121"/>
      <c r="E1258" s="121"/>
    </row>
    <row r="1259" spans="1:5" ht="12.75">
      <c r="A1259" s="298"/>
      <c r="B1259" s="298"/>
      <c r="C1259" s="298"/>
      <c r="D1259" s="121"/>
      <c r="E1259" s="121"/>
    </row>
    <row r="1260" spans="1:5" ht="12.75">
      <c r="A1260" s="298"/>
      <c r="B1260" s="298"/>
      <c r="C1260" s="298"/>
      <c r="D1260" s="121"/>
      <c r="E1260" s="121"/>
    </row>
    <row r="1261" spans="1:5" ht="12.75">
      <c r="A1261" s="298"/>
      <c r="B1261" s="298"/>
      <c r="C1261" s="298"/>
      <c r="D1261" s="121"/>
      <c r="E1261" s="121"/>
    </row>
    <row r="1262" spans="1:5" ht="12.75">
      <c r="A1262" s="298"/>
      <c r="B1262" s="298"/>
      <c r="C1262" s="298"/>
      <c r="D1262" s="121"/>
      <c r="E1262" s="121"/>
    </row>
    <row r="1263" spans="1:5" ht="12.75">
      <c r="A1263" s="298"/>
      <c r="B1263" s="298"/>
      <c r="C1263" s="298"/>
      <c r="D1263" s="121"/>
      <c r="E1263" s="121"/>
    </row>
    <row r="1264" spans="1:5" ht="12.75">
      <c r="A1264" s="298"/>
      <c r="B1264" s="298"/>
      <c r="C1264" s="298"/>
      <c r="D1264" s="121"/>
      <c r="E1264" s="121"/>
    </row>
    <row r="1265" spans="1:5" ht="12.75">
      <c r="A1265" s="298"/>
      <c r="B1265" s="298"/>
      <c r="C1265" s="298"/>
      <c r="D1265" s="121"/>
      <c r="E1265" s="121"/>
    </row>
    <row r="1266" spans="1:5" ht="12.75">
      <c r="A1266" s="298"/>
      <c r="B1266" s="298"/>
      <c r="C1266" s="298"/>
      <c r="D1266" s="121"/>
      <c r="E1266" s="121"/>
    </row>
    <row r="1267" spans="1:5" ht="12.75">
      <c r="A1267" s="298"/>
      <c r="B1267" s="298"/>
      <c r="C1267" s="298"/>
      <c r="D1267" s="121"/>
      <c r="E1267" s="121"/>
    </row>
    <row r="1268" spans="1:5" ht="12.75">
      <c r="A1268" s="298"/>
      <c r="B1268" s="298"/>
      <c r="C1268" s="298"/>
      <c r="D1268" s="121"/>
      <c r="E1268" s="121"/>
    </row>
    <row r="1269" spans="1:5" ht="12.75">
      <c r="A1269" s="298"/>
      <c r="B1269" s="298"/>
      <c r="C1269" s="298"/>
      <c r="D1269" s="121"/>
      <c r="E1269" s="121"/>
    </row>
    <row r="1270" spans="1:5" ht="12.75">
      <c r="A1270" s="298"/>
      <c r="B1270" s="298"/>
      <c r="C1270" s="298"/>
      <c r="D1270" s="121"/>
      <c r="E1270" s="121"/>
    </row>
    <row r="1271" spans="1:5" ht="12.75">
      <c r="A1271" s="298"/>
      <c r="B1271" s="298"/>
      <c r="C1271" s="298"/>
      <c r="D1271" s="121"/>
      <c r="E1271" s="121"/>
    </row>
    <row r="1272" spans="1:5" ht="12.75">
      <c r="A1272" s="298"/>
      <c r="B1272" s="298"/>
      <c r="C1272" s="298"/>
      <c r="D1272" s="121"/>
      <c r="E1272" s="121"/>
    </row>
    <row r="1273" spans="1:5" ht="12.75">
      <c r="A1273" s="298"/>
      <c r="B1273" s="298"/>
      <c r="C1273" s="298"/>
      <c r="D1273" s="121"/>
      <c r="E1273" s="121"/>
    </row>
    <row r="1274" spans="1:5" ht="12.75">
      <c r="A1274" s="298"/>
      <c r="B1274" s="298"/>
      <c r="C1274" s="298"/>
      <c r="D1274" s="121"/>
      <c r="E1274" s="121"/>
    </row>
    <row r="1275" spans="1:5" ht="12.75">
      <c r="A1275" s="298"/>
      <c r="B1275" s="298"/>
      <c r="C1275" s="298"/>
      <c r="D1275" s="121"/>
      <c r="E1275" s="121"/>
    </row>
    <row r="1276" spans="1:5" ht="12.75">
      <c r="A1276" s="298"/>
      <c r="B1276" s="298"/>
      <c r="C1276" s="298"/>
      <c r="D1276" s="121"/>
      <c r="E1276" s="121"/>
    </row>
    <row r="1277" spans="1:5" ht="12.75">
      <c r="A1277" s="298"/>
      <c r="B1277" s="298"/>
      <c r="C1277" s="298"/>
      <c r="D1277" s="121"/>
      <c r="E1277" s="121"/>
    </row>
    <row r="1278" spans="1:5" ht="12.75">
      <c r="A1278" s="298"/>
      <c r="B1278" s="298"/>
      <c r="C1278" s="298"/>
      <c r="D1278" s="121"/>
      <c r="E1278" s="121"/>
    </row>
    <row r="1279" spans="1:5" ht="12.75">
      <c r="A1279" s="298"/>
      <c r="B1279" s="298"/>
      <c r="C1279" s="298"/>
      <c r="D1279" s="121"/>
      <c r="E1279" s="121"/>
    </row>
    <row r="1280" spans="1:5" ht="12.75">
      <c r="A1280" s="298"/>
      <c r="B1280" s="298"/>
      <c r="C1280" s="298"/>
      <c r="D1280" s="121"/>
      <c r="E1280" s="121"/>
    </row>
    <row r="1281" spans="1:5" ht="12.75">
      <c r="A1281" s="298"/>
      <c r="B1281" s="298"/>
      <c r="C1281" s="298"/>
      <c r="D1281" s="121"/>
      <c r="E1281" s="121"/>
    </row>
    <row r="1282" spans="1:5" ht="12.75">
      <c r="A1282" s="298"/>
      <c r="B1282" s="298"/>
      <c r="C1282" s="298"/>
      <c r="D1282" s="121"/>
      <c r="E1282" s="121"/>
    </row>
    <row r="1283" spans="1:5" ht="12.75">
      <c r="A1283" s="298"/>
      <c r="B1283" s="298"/>
      <c r="C1283" s="298"/>
      <c r="D1283" s="121"/>
      <c r="E1283" s="121"/>
    </row>
    <row r="1284" spans="1:5" ht="12.75">
      <c r="A1284" s="298"/>
      <c r="B1284" s="298"/>
      <c r="C1284" s="298"/>
      <c r="D1284" s="121"/>
      <c r="E1284" s="121"/>
    </row>
    <row r="1285" spans="1:5" ht="12.75">
      <c r="A1285" s="298"/>
      <c r="B1285" s="298"/>
      <c r="C1285" s="298"/>
      <c r="D1285" s="121"/>
      <c r="E1285" s="121"/>
    </row>
    <row r="1286" spans="1:5" ht="12.75">
      <c r="A1286" s="298"/>
      <c r="B1286" s="298"/>
      <c r="C1286" s="298"/>
      <c r="D1286" s="121"/>
      <c r="E1286" s="121"/>
    </row>
    <row r="1287" spans="1:5" ht="12.75">
      <c r="A1287" s="298"/>
      <c r="B1287" s="298"/>
      <c r="C1287" s="298"/>
      <c r="D1287" s="121"/>
      <c r="E1287" s="121"/>
    </row>
    <row r="1288" spans="1:5" ht="12.75">
      <c r="A1288" s="298"/>
      <c r="B1288" s="298"/>
      <c r="C1288" s="298"/>
      <c r="D1288" s="121"/>
      <c r="E1288" s="121"/>
    </row>
    <row r="1289" spans="1:5" ht="12.75">
      <c r="A1289" s="298"/>
      <c r="B1289" s="298"/>
      <c r="C1289" s="298"/>
      <c r="D1289" s="121"/>
      <c r="E1289" s="121"/>
    </row>
    <row r="1290" spans="1:5" ht="12.75">
      <c r="A1290" s="298"/>
      <c r="B1290" s="298"/>
      <c r="C1290" s="298"/>
      <c r="D1290" s="121"/>
      <c r="E1290" s="121"/>
    </row>
    <row r="1291" spans="1:5" ht="12.75">
      <c r="A1291" s="298"/>
      <c r="B1291" s="298"/>
      <c r="C1291" s="298"/>
      <c r="D1291" s="121"/>
      <c r="E1291" s="121"/>
    </row>
    <row r="1292" spans="1:5" ht="12.75">
      <c r="A1292" s="298"/>
      <c r="B1292" s="298"/>
      <c r="C1292" s="298"/>
      <c r="D1292" s="121"/>
      <c r="E1292" s="121"/>
    </row>
    <row r="1293" spans="1:5" ht="12.75">
      <c r="A1293" s="298"/>
      <c r="B1293" s="298"/>
      <c r="C1293" s="298"/>
      <c r="D1293" s="121"/>
      <c r="E1293" s="121"/>
    </row>
    <row r="1294" spans="1:5" ht="12.75">
      <c r="A1294" s="298"/>
      <c r="B1294" s="298"/>
      <c r="C1294" s="298"/>
      <c r="D1294" s="121"/>
      <c r="E1294" s="121"/>
    </row>
    <row r="1295" spans="1:5" ht="12.75">
      <c r="A1295" s="298"/>
      <c r="B1295" s="298"/>
      <c r="C1295" s="298"/>
      <c r="D1295" s="121"/>
      <c r="E1295" s="121"/>
    </row>
    <row r="1296" spans="1:5" ht="12.75">
      <c r="A1296" s="298"/>
      <c r="B1296" s="298"/>
      <c r="C1296" s="298"/>
      <c r="D1296" s="121"/>
      <c r="E1296" s="121"/>
    </row>
    <row r="1297" spans="1:5" ht="12.75">
      <c r="A1297" s="298"/>
      <c r="B1297" s="298"/>
      <c r="C1297" s="298"/>
      <c r="D1297" s="121"/>
      <c r="E1297" s="121"/>
    </row>
    <row r="1298" spans="1:5" ht="12.75">
      <c r="A1298" s="298"/>
      <c r="B1298" s="298"/>
      <c r="C1298" s="298"/>
      <c r="D1298" s="121"/>
      <c r="E1298" s="121"/>
    </row>
    <row r="1299" spans="1:5" ht="12.75">
      <c r="A1299" s="298"/>
      <c r="B1299" s="298"/>
      <c r="C1299" s="298"/>
      <c r="D1299" s="121"/>
      <c r="E1299" s="121"/>
    </row>
    <row r="1300" spans="1:5" ht="12.75">
      <c r="A1300" s="298"/>
      <c r="B1300" s="298"/>
      <c r="C1300" s="298"/>
      <c r="D1300" s="121"/>
      <c r="E1300" s="121"/>
    </row>
    <row r="1301" spans="1:5" ht="12.75">
      <c r="A1301" s="298"/>
      <c r="B1301" s="298"/>
      <c r="C1301" s="298"/>
      <c r="D1301" s="121"/>
      <c r="E1301" s="121"/>
    </row>
    <row r="1302" spans="1:5" ht="12.75">
      <c r="A1302" s="298"/>
      <c r="B1302" s="298"/>
      <c r="C1302" s="298"/>
      <c r="D1302" s="121"/>
      <c r="E1302" s="121"/>
    </row>
    <row r="1303" spans="1:5" ht="12.75">
      <c r="A1303" s="298"/>
      <c r="B1303" s="298"/>
      <c r="C1303" s="298"/>
      <c r="D1303" s="121"/>
      <c r="E1303" s="121"/>
    </row>
    <row r="1304" spans="1:5" ht="12.75">
      <c r="A1304" s="298"/>
      <c r="B1304" s="298"/>
      <c r="C1304" s="298"/>
      <c r="D1304" s="121"/>
      <c r="E1304" s="121"/>
    </row>
    <row r="1305" spans="1:5" ht="12.75">
      <c r="A1305" s="298"/>
      <c r="B1305" s="298"/>
      <c r="C1305" s="298"/>
      <c r="D1305" s="121"/>
      <c r="E1305" s="121"/>
    </row>
    <row r="1306" spans="1:5" ht="12.75">
      <c r="A1306" s="298"/>
      <c r="B1306" s="298"/>
      <c r="C1306" s="298"/>
      <c r="D1306" s="121"/>
      <c r="E1306" s="121"/>
    </row>
    <row r="1307" spans="1:5" ht="12.75">
      <c r="A1307" s="298"/>
      <c r="B1307" s="298"/>
      <c r="C1307" s="298"/>
      <c r="D1307" s="121"/>
      <c r="E1307" s="121"/>
    </row>
    <row r="1308" spans="1:5" ht="12.75">
      <c r="A1308" s="298"/>
      <c r="B1308" s="298"/>
      <c r="C1308" s="298"/>
      <c r="D1308" s="121"/>
      <c r="E1308" s="121"/>
    </row>
    <row r="1309" spans="1:5" ht="12.75">
      <c r="A1309" s="298"/>
      <c r="B1309" s="298"/>
      <c r="C1309" s="298"/>
      <c r="D1309" s="121"/>
      <c r="E1309" s="121"/>
    </row>
  </sheetData>
  <mergeCells count="3">
    <mergeCell ref="A2:E2"/>
    <mergeCell ref="A98:A100"/>
    <mergeCell ref="A547:D547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72"/>
  <sheetViews>
    <sheetView workbookViewId="0" topLeftCell="A1">
      <selection activeCell="D19" sqref="D19"/>
    </sheetView>
  </sheetViews>
  <sheetFormatPr defaultColWidth="9.140625" defaultRowHeight="12.75"/>
  <cols>
    <col min="1" max="1" width="7.140625" style="120" customWidth="1"/>
    <col min="2" max="2" width="10.28125" style="120" customWidth="1"/>
    <col min="3" max="3" width="11.7109375" style="120" customWidth="1"/>
    <col min="4" max="4" width="45.00390625" style="3" customWidth="1"/>
    <col min="5" max="5" width="19.140625" style="3" customWidth="1"/>
    <col min="6" max="16384" width="9.140625" style="121" customWidth="1"/>
  </cols>
  <sheetData>
    <row r="1" spans="1:5" s="122" customFormat="1" ht="24.75" customHeight="1">
      <c r="A1" s="723" t="s">
        <v>241</v>
      </c>
      <c r="B1" s="723"/>
      <c r="C1" s="723"/>
      <c r="D1" s="723"/>
      <c r="E1" s="723"/>
    </row>
    <row r="2" spans="1:5" s="300" customFormat="1" ht="23.25" customHeight="1">
      <c r="A2" s="719" t="s">
        <v>239</v>
      </c>
      <c r="B2" s="719"/>
      <c r="C2" s="719"/>
      <c r="D2" s="719"/>
      <c r="E2" s="719"/>
    </row>
    <row r="3" spans="1:5" s="301" customFormat="1" ht="23.25" customHeight="1">
      <c r="A3" s="113"/>
      <c r="B3" s="113"/>
      <c r="C3" s="113"/>
      <c r="D3" s="722" t="s">
        <v>194</v>
      </c>
      <c r="E3" s="722"/>
    </row>
    <row r="4" spans="1:5" s="125" customFormat="1" ht="27.75" customHeight="1">
      <c r="A4" s="123" t="s">
        <v>92</v>
      </c>
      <c r="B4" s="124" t="s">
        <v>93</v>
      </c>
      <c r="C4" s="124" t="s">
        <v>179</v>
      </c>
      <c r="D4" s="124" t="s">
        <v>94</v>
      </c>
      <c r="E4" s="124" t="s">
        <v>95</v>
      </c>
    </row>
    <row r="5" spans="1:5" s="131" customFormat="1" ht="14.25" customHeight="1">
      <c r="A5" s="302" t="s">
        <v>242</v>
      </c>
      <c r="B5" s="127"/>
      <c r="C5" s="127"/>
      <c r="D5" s="129" t="s">
        <v>243</v>
      </c>
      <c r="E5" s="130"/>
    </row>
    <row r="6" spans="1:5" s="135" customFormat="1" ht="14.25" customHeight="1">
      <c r="A6" s="303"/>
      <c r="B6" s="28" t="s">
        <v>244</v>
      </c>
      <c r="C6" s="28"/>
      <c r="D6" s="304" t="s">
        <v>245</v>
      </c>
      <c r="E6" s="201"/>
    </row>
    <row r="7" spans="1:5" s="139" customFormat="1" ht="51">
      <c r="A7" s="305"/>
      <c r="B7" s="137"/>
      <c r="C7" s="65" t="s">
        <v>246</v>
      </c>
      <c r="D7" s="138" t="s">
        <v>247</v>
      </c>
      <c r="E7" s="306">
        <v>20000</v>
      </c>
    </row>
    <row r="8" spans="1:5" s="135" customFormat="1" ht="14.25" customHeight="1">
      <c r="A8" s="303"/>
      <c r="B8" s="140"/>
      <c r="C8" s="141"/>
      <c r="D8" s="142"/>
      <c r="E8" s="12">
        <f>SUM(E7:E7)</f>
        <v>20000</v>
      </c>
    </row>
    <row r="9" spans="1:5" s="135" customFormat="1" ht="17.25" customHeight="1">
      <c r="A9" s="303"/>
      <c r="B9" s="28" t="s">
        <v>248</v>
      </c>
      <c r="C9" s="28"/>
      <c r="D9" s="304" t="s">
        <v>249</v>
      </c>
      <c r="E9" s="56"/>
    </row>
    <row r="10" spans="1:5" s="139" customFormat="1" ht="14.25" customHeight="1">
      <c r="A10" s="305"/>
      <c r="B10" s="100"/>
      <c r="C10" s="75" t="s">
        <v>250</v>
      </c>
      <c r="D10" s="273" t="s">
        <v>251</v>
      </c>
      <c r="E10" s="306"/>
    </row>
    <row r="11" spans="1:5" ht="25.5">
      <c r="A11" s="307"/>
      <c r="B11" s="145"/>
      <c r="C11" s="207"/>
      <c r="D11" s="290" t="s">
        <v>395</v>
      </c>
      <c r="E11" s="308"/>
    </row>
    <row r="12" spans="1:5" ht="51">
      <c r="A12" s="307"/>
      <c r="B12" s="145"/>
      <c r="C12" s="207"/>
      <c r="D12" s="290" t="s">
        <v>396</v>
      </c>
      <c r="E12" s="308"/>
    </row>
    <row r="13" spans="1:5" ht="25.5">
      <c r="A13" s="307"/>
      <c r="B13" s="145"/>
      <c r="C13" s="207"/>
      <c r="D13" s="290" t="s">
        <v>397</v>
      </c>
      <c r="E13" s="308"/>
    </row>
    <row r="14" spans="1:5" ht="25.5">
      <c r="A14" s="307"/>
      <c r="B14" s="145"/>
      <c r="C14" s="207"/>
      <c r="D14" s="276" t="s">
        <v>398</v>
      </c>
      <c r="E14" s="308">
        <v>796602</v>
      </c>
    </row>
    <row r="15" spans="1:5" s="135" customFormat="1" ht="14.25" customHeight="1">
      <c r="A15" s="303"/>
      <c r="B15" s="140"/>
      <c r="C15" s="141"/>
      <c r="D15" s="278"/>
      <c r="E15" s="12">
        <f>SUM(E11:E14)</f>
        <v>796602</v>
      </c>
    </row>
    <row r="16" spans="1:5" s="135" customFormat="1" ht="14.25" customHeight="1">
      <c r="A16" s="303"/>
      <c r="B16" s="28" t="s">
        <v>252</v>
      </c>
      <c r="C16" s="28"/>
      <c r="D16" s="133" t="s">
        <v>253</v>
      </c>
      <c r="E16" s="17"/>
    </row>
    <row r="17" spans="1:5" ht="27" customHeight="1">
      <c r="A17" s="307"/>
      <c r="B17" s="207"/>
      <c r="C17" s="309">
        <v>2850</v>
      </c>
      <c r="D17" s="310" t="s">
        <v>399</v>
      </c>
      <c r="E17" s="148">
        <v>3000</v>
      </c>
    </row>
    <row r="18" spans="1:5" s="135" customFormat="1" ht="14.25" customHeight="1">
      <c r="A18" s="311"/>
      <c r="B18" s="312"/>
      <c r="C18" s="141"/>
      <c r="D18" s="142"/>
      <c r="E18" s="12">
        <f>SUM(E17)</f>
        <v>3000</v>
      </c>
    </row>
    <row r="19" spans="1:5" s="131" customFormat="1" ht="14.25" customHeight="1">
      <c r="A19" s="151"/>
      <c r="B19" s="151"/>
      <c r="C19" s="151"/>
      <c r="D19" s="154"/>
      <c r="E19" s="155">
        <f>E18+E15+E8</f>
        <v>819602</v>
      </c>
    </row>
    <row r="20" spans="1:5" s="160" customFormat="1" ht="33.75" customHeight="1">
      <c r="A20" s="156">
        <v>400</v>
      </c>
      <c r="B20" s="313"/>
      <c r="C20" s="156"/>
      <c r="D20" s="314" t="s">
        <v>255</v>
      </c>
      <c r="E20" s="159"/>
    </row>
    <row r="21" spans="1:5" s="320" customFormat="1" ht="33.75" customHeight="1">
      <c r="A21" s="315"/>
      <c r="B21" s="316"/>
      <c r="C21" s="317"/>
      <c r="D21" s="318" t="s">
        <v>400</v>
      </c>
      <c r="E21" s="319"/>
    </row>
    <row r="22" spans="1:5" s="135" customFormat="1" ht="14.25" customHeight="1">
      <c r="A22" s="281"/>
      <c r="B22" s="215">
        <v>40002</v>
      </c>
      <c r="C22" s="171"/>
      <c r="D22" s="133" t="s">
        <v>98</v>
      </c>
      <c r="E22" s="163"/>
    </row>
    <row r="23" spans="1:5" s="139" customFormat="1" ht="14.25" customHeight="1">
      <c r="A23" s="283"/>
      <c r="B23" s="192"/>
      <c r="C23" s="233">
        <v>3020</v>
      </c>
      <c r="D23" s="273" t="s">
        <v>256</v>
      </c>
      <c r="E23" s="165">
        <v>500</v>
      </c>
    </row>
    <row r="24" spans="1:5" ht="14.25" customHeight="1">
      <c r="A24" s="282"/>
      <c r="B24" s="166"/>
      <c r="C24" s="234">
        <v>4010</v>
      </c>
      <c r="D24" s="147" t="s">
        <v>257</v>
      </c>
      <c r="E24" s="168">
        <v>135000</v>
      </c>
    </row>
    <row r="25" spans="1:5" ht="14.25" customHeight="1">
      <c r="A25" s="282"/>
      <c r="B25" s="166"/>
      <c r="C25" s="234">
        <v>4040</v>
      </c>
      <c r="D25" s="147" t="s">
        <v>258</v>
      </c>
      <c r="E25" s="168">
        <v>11450</v>
      </c>
    </row>
    <row r="26" spans="1:5" ht="14.25" customHeight="1">
      <c r="A26" s="282"/>
      <c r="B26" s="166"/>
      <c r="C26" s="234">
        <v>4110</v>
      </c>
      <c r="D26" s="321" t="s">
        <v>259</v>
      </c>
      <c r="E26" s="168">
        <v>23200</v>
      </c>
    </row>
    <row r="27" spans="1:5" ht="14.25" customHeight="1">
      <c r="A27" s="282"/>
      <c r="B27" s="166"/>
      <c r="C27" s="234">
        <v>4120</v>
      </c>
      <c r="D27" s="321" t="s">
        <v>260</v>
      </c>
      <c r="E27" s="168">
        <v>3600</v>
      </c>
    </row>
    <row r="28" spans="1:5" ht="13.5" customHeight="1">
      <c r="A28" s="282"/>
      <c r="B28" s="166"/>
      <c r="C28" s="287">
        <v>4170</v>
      </c>
      <c r="D28" s="310" t="s">
        <v>312</v>
      </c>
      <c r="E28" s="322">
        <v>2000</v>
      </c>
    </row>
    <row r="29" spans="1:5" ht="13.5" customHeight="1">
      <c r="A29" s="282"/>
      <c r="B29" s="166"/>
      <c r="C29" s="287">
        <v>4210</v>
      </c>
      <c r="D29" s="310" t="s">
        <v>262</v>
      </c>
      <c r="E29" s="323"/>
    </row>
    <row r="30" spans="1:5" ht="30" customHeight="1">
      <c r="A30" s="282"/>
      <c r="B30" s="166"/>
      <c r="C30" s="169"/>
      <c r="D30" s="324" t="s">
        <v>401</v>
      </c>
      <c r="E30" s="325"/>
    </row>
    <row r="31" spans="1:5" ht="12.75">
      <c r="A31" s="282"/>
      <c r="B31" s="166"/>
      <c r="C31" s="169"/>
      <c r="D31" s="324" t="s">
        <v>402</v>
      </c>
      <c r="E31" s="325"/>
    </row>
    <row r="32" spans="1:5" ht="12.75">
      <c r="A32" s="282"/>
      <c r="B32" s="166"/>
      <c r="C32" s="169"/>
      <c r="D32" s="324" t="s">
        <v>403</v>
      </c>
      <c r="E32" s="325"/>
    </row>
    <row r="33" spans="1:5" ht="12.75">
      <c r="A33" s="282"/>
      <c r="B33" s="166"/>
      <c r="C33" s="169"/>
      <c r="D33" s="324" t="s">
        <v>404</v>
      </c>
      <c r="E33" s="325"/>
    </row>
    <row r="34" spans="1:5" ht="14.25" customHeight="1">
      <c r="A34" s="282"/>
      <c r="B34" s="166"/>
      <c r="C34" s="169"/>
      <c r="D34" s="324" t="s">
        <v>405</v>
      </c>
      <c r="E34" s="325"/>
    </row>
    <row r="35" spans="1:5" ht="24" customHeight="1">
      <c r="A35" s="282"/>
      <c r="B35" s="166"/>
      <c r="C35" s="235"/>
      <c r="D35" s="326" t="s">
        <v>406</v>
      </c>
      <c r="E35" s="327">
        <v>28000</v>
      </c>
    </row>
    <row r="36" spans="1:5" ht="14.25" customHeight="1">
      <c r="A36" s="282"/>
      <c r="B36" s="166"/>
      <c r="C36" s="287">
        <v>4260</v>
      </c>
      <c r="D36" s="310" t="s">
        <v>263</v>
      </c>
      <c r="E36" s="322"/>
    </row>
    <row r="37" spans="1:5" ht="14.25" customHeight="1">
      <c r="A37" s="282"/>
      <c r="B37" s="166"/>
      <c r="C37" s="169"/>
      <c r="D37" s="299" t="s">
        <v>407</v>
      </c>
      <c r="E37" s="294"/>
    </row>
    <row r="38" spans="1:5" ht="14.25" customHeight="1">
      <c r="A38" s="282"/>
      <c r="B38" s="166"/>
      <c r="C38" s="235"/>
      <c r="D38" s="328" t="s">
        <v>408</v>
      </c>
      <c r="E38" s="329">
        <v>841500</v>
      </c>
    </row>
    <row r="39" spans="1:5" ht="14.25" customHeight="1">
      <c r="A39" s="282"/>
      <c r="B39" s="166"/>
      <c r="C39" s="202">
        <v>4270</v>
      </c>
      <c r="D39" s="203" t="s">
        <v>264</v>
      </c>
      <c r="E39" s="322"/>
    </row>
    <row r="40" spans="1:5" ht="14.25" customHeight="1">
      <c r="A40" s="275"/>
      <c r="B40" s="217"/>
      <c r="C40" s="330"/>
      <c r="D40" s="331" t="s">
        <v>409</v>
      </c>
      <c r="E40" s="329"/>
    </row>
    <row r="41" spans="1:5" ht="25.5" customHeight="1">
      <c r="A41" s="218"/>
      <c r="B41" s="287"/>
      <c r="C41" s="332"/>
      <c r="D41" s="333" t="s">
        <v>410</v>
      </c>
      <c r="E41" s="168">
        <v>45000</v>
      </c>
    </row>
    <row r="42" spans="1:5" ht="14.25" customHeight="1">
      <c r="A42" s="166"/>
      <c r="B42" s="169"/>
      <c r="C42" s="287">
        <v>4280</v>
      </c>
      <c r="D42" s="324" t="s">
        <v>265</v>
      </c>
      <c r="E42" s="294">
        <v>1000</v>
      </c>
    </row>
    <row r="43" spans="1:5" ht="14.25" customHeight="1">
      <c r="A43" s="166"/>
      <c r="B43" s="169"/>
      <c r="C43" s="287">
        <v>4300</v>
      </c>
      <c r="D43" s="334" t="s">
        <v>266</v>
      </c>
      <c r="E43" s="322"/>
    </row>
    <row r="44" spans="1:5" ht="14.25" customHeight="1">
      <c r="A44" s="166"/>
      <c r="B44" s="169"/>
      <c r="C44" s="169"/>
      <c r="D44" s="299" t="s">
        <v>411</v>
      </c>
      <c r="E44" s="294"/>
    </row>
    <row r="45" spans="1:5" ht="14.25" customHeight="1">
      <c r="A45" s="166"/>
      <c r="B45" s="169"/>
      <c r="C45" s="169"/>
      <c r="D45" s="299" t="s">
        <v>412</v>
      </c>
      <c r="E45" s="294"/>
    </row>
    <row r="46" spans="1:5" ht="25.5">
      <c r="A46" s="166"/>
      <c r="B46" s="169"/>
      <c r="C46" s="169"/>
      <c r="D46" s="299" t="s">
        <v>413</v>
      </c>
      <c r="E46" s="294"/>
    </row>
    <row r="47" spans="1:5" ht="25.5">
      <c r="A47" s="166"/>
      <c r="B47" s="169"/>
      <c r="C47" s="235"/>
      <c r="D47" s="328" t="s">
        <v>414</v>
      </c>
      <c r="E47" s="329">
        <v>12000</v>
      </c>
    </row>
    <row r="48" spans="1:5" ht="12.75">
      <c r="A48" s="166"/>
      <c r="B48" s="169"/>
      <c r="C48" s="235">
        <v>4350</v>
      </c>
      <c r="D48" s="326" t="s">
        <v>267</v>
      </c>
      <c r="E48" s="329">
        <v>1000</v>
      </c>
    </row>
    <row r="49" spans="1:5" ht="25.5">
      <c r="A49" s="166"/>
      <c r="B49" s="169"/>
      <c r="C49" s="234">
        <v>4360</v>
      </c>
      <c r="D49" s="321" t="s">
        <v>268</v>
      </c>
      <c r="E49" s="168">
        <v>1000</v>
      </c>
    </row>
    <row r="50" spans="1:5" ht="25.5">
      <c r="A50" s="166"/>
      <c r="B50" s="169"/>
      <c r="C50" s="234">
        <v>4370</v>
      </c>
      <c r="D50" s="321" t="s">
        <v>269</v>
      </c>
      <c r="E50" s="168">
        <v>1500</v>
      </c>
    </row>
    <row r="51" spans="1:5" ht="12.75">
      <c r="A51" s="166"/>
      <c r="B51" s="169"/>
      <c r="C51" s="234">
        <v>4410</v>
      </c>
      <c r="D51" s="321" t="s">
        <v>270</v>
      </c>
      <c r="E51" s="168">
        <v>2000</v>
      </c>
    </row>
    <row r="52" spans="1:5" ht="14.25" customHeight="1">
      <c r="A52" s="166"/>
      <c r="B52" s="169"/>
      <c r="C52" s="234">
        <v>4430</v>
      </c>
      <c r="D52" s="321" t="s">
        <v>271</v>
      </c>
      <c r="E52" s="168">
        <v>3000</v>
      </c>
    </row>
    <row r="53" spans="1:5" ht="14.25" customHeight="1">
      <c r="A53" s="166"/>
      <c r="B53" s="169"/>
      <c r="C53" s="234">
        <v>4440</v>
      </c>
      <c r="D53" s="321" t="s">
        <v>272</v>
      </c>
      <c r="E53" s="168">
        <v>2700</v>
      </c>
    </row>
    <row r="54" spans="1:5" ht="12.75">
      <c r="A54" s="166"/>
      <c r="B54" s="169"/>
      <c r="C54" s="234">
        <v>4530</v>
      </c>
      <c r="D54" s="321" t="s">
        <v>273</v>
      </c>
      <c r="E54" s="168">
        <v>1000</v>
      </c>
    </row>
    <row r="55" spans="1:5" ht="25.5">
      <c r="A55" s="166"/>
      <c r="B55" s="169"/>
      <c r="C55" s="234">
        <v>4590</v>
      </c>
      <c r="D55" s="321" t="s">
        <v>274</v>
      </c>
      <c r="E55" s="168">
        <v>500</v>
      </c>
    </row>
    <row r="56" spans="1:5" ht="14.25" customHeight="1">
      <c r="A56" s="166"/>
      <c r="B56" s="169"/>
      <c r="C56" s="234">
        <v>4610</v>
      </c>
      <c r="D56" s="321" t="s">
        <v>275</v>
      </c>
      <c r="E56" s="168">
        <v>500</v>
      </c>
    </row>
    <row r="57" spans="1:5" ht="25.5">
      <c r="A57" s="166"/>
      <c r="B57" s="169"/>
      <c r="C57" s="235">
        <v>4700</v>
      </c>
      <c r="D57" s="321" t="s">
        <v>296</v>
      </c>
      <c r="E57" s="168">
        <v>1000</v>
      </c>
    </row>
    <row r="58" spans="1:5" ht="25.5">
      <c r="A58" s="166"/>
      <c r="B58" s="169"/>
      <c r="C58" s="235">
        <v>4740</v>
      </c>
      <c r="D58" s="321" t="s">
        <v>277</v>
      </c>
      <c r="E58" s="168">
        <v>500</v>
      </c>
    </row>
    <row r="59" spans="1:5" ht="25.5">
      <c r="A59" s="166"/>
      <c r="B59" s="169"/>
      <c r="C59" s="235">
        <v>4750</v>
      </c>
      <c r="D59" s="321" t="s">
        <v>278</v>
      </c>
      <c r="E59" s="168">
        <v>1000</v>
      </c>
    </row>
    <row r="60" spans="1:5" s="135" customFormat="1" ht="12.75">
      <c r="A60" s="170"/>
      <c r="B60" s="171"/>
      <c r="C60" s="335"/>
      <c r="D60" s="336"/>
      <c r="E60" s="12">
        <f>SUM(E23:E59)</f>
        <v>1118950</v>
      </c>
    </row>
    <row r="61" spans="1:5" s="160" customFormat="1" ht="15.75">
      <c r="A61" s="172"/>
      <c r="B61" s="173"/>
      <c r="C61" s="173"/>
      <c r="D61" s="175"/>
      <c r="E61" s="15">
        <f>E60</f>
        <v>1118950</v>
      </c>
    </row>
    <row r="62" spans="1:5" s="131" customFormat="1" ht="15.75">
      <c r="A62" s="176">
        <v>600</v>
      </c>
      <c r="B62" s="291"/>
      <c r="C62" s="291"/>
      <c r="D62" s="129" t="s">
        <v>279</v>
      </c>
      <c r="E62" s="337"/>
    </row>
    <row r="63" spans="1:5" s="135" customFormat="1" ht="12.75">
      <c r="A63" s="199"/>
      <c r="B63" s="200">
        <v>60004</v>
      </c>
      <c r="C63" s="178"/>
      <c r="D63" s="201" t="s">
        <v>280</v>
      </c>
      <c r="E63" s="201"/>
    </row>
    <row r="64" spans="1:5" s="139" customFormat="1" ht="51">
      <c r="A64" s="338"/>
      <c r="B64" s="339"/>
      <c r="C64" s="340">
        <v>2310</v>
      </c>
      <c r="D64" s="341" t="s">
        <v>415</v>
      </c>
      <c r="E64" s="342"/>
    </row>
    <row r="65" spans="1:5" s="139" customFormat="1" ht="12.75">
      <c r="A65" s="338"/>
      <c r="B65" s="339"/>
      <c r="C65" s="180"/>
      <c r="D65" s="343" t="s">
        <v>416</v>
      </c>
      <c r="E65" s="344">
        <v>200900</v>
      </c>
    </row>
    <row r="66" spans="1:5" ht="14.25" customHeight="1">
      <c r="A66" s="345"/>
      <c r="B66" s="346"/>
      <c r="C66" s="347">
        <v>4300</v>
      </c>
      <c r="D66" s="348" t="s">
        <v>266</v>
      </c>
      <c r="E66" s="349"/>
    </row>
    <row r="67" spans="1:5" ht="12.75">
      <c r="A67" s="345"/>
      <c r="B67" s="346"/>
      <c r="C67" s="350"/>
      <c r="D67" s="351" t="s">
        <v>416</v>
      </c>
      <c r="E67" s="352">
        <v>229100</v>
      </c>
    </row>
    <row r="68" spans="1:5" ht="12.75">
      <c r="A68" s="345"/>
      <c r="B68" s="195"/>
      <c r="C68" s="353"/>
      <c r="D68" s="354"/>
      <c r="E68" s="57">
        <f>SUM(E65:E67)</f>
        <v>430000</v>
      </c>
    </row>
    <row r="69" spans="1:5" s="135" customFormat="1" ht="17.25" customHeight="1">
      <c r="A69" s="199"/>
      <c r="B69" s="200">
        <v>60016</v>
      </c>
      <c r="C69" s="200"/>
      <c r="D69" s="355" t="s">
        <v>282</v>
      </c>
      <c r="E69" s="56"/>
    </row>
    <row r="70" spans="1:5" s="135" customFormat="1" ht="12.75">
      <c r="A70" s="199"/>
      <c r="B70" s="356"/>
      <c r="C70" s="340">
        <v>6050</v>
      </c>
      <c r="D70" s="357" t="s">
        <v>251</v>
      </c>
      <c r="E70" s="56"/>
    </row>
    <row r="71" spans="1:5" s="135" customFormat="1" ht="25.5">
      <c r="A71" s="199"/>
      <c r="B71" s="356"/>
      <c r="C71" s="140"/>
      <c r="D71" s="358" t="s">
        <v>417</v>
      </c>
      <c r="E71" s="101"/>
    </row>
    <row r="72" spans="1:5" s="135" customFormat="1" ht="25.5">
      <c r="A72" s="199"/>
      <c r="B72" s="356"/>
      <c r="C72" s="140"/>
      <c r="D72" s="358" t="s">
        <v>418</v>
      </c>
      <c r="E72" s="101"/>
    </row>
    <row r="73" spans="1:5" s="135" customFormat="1" ht="51">
      <c r="A73" s="199"/>
      <c r="B73" s="356"/>
      <c r="C73" s="140"/>
      <c r="D73" s="358" t="s">
        <v>419</v>
      </c>
      <c r="E73" s="101"/>
    </row>
    <row r="74" spans="1:5" s="135" customFormat="1" ht="12.75">
      <c r="A74" s="199"/>
      <c r="B74" s="356"/>
      <c r="C74" s="359"/>
      <c r="D74" s="360" t="s">
        <v>420</v>
      </c>
      <c r="E74" s="196">
        <v>867072</v>
      </c>
    </row>
    <row r="75" spans="1:5" s="320" customFormat="1" ht="33.75" customHeight="1">
      <c r="A75" s="315"/>
      <c r="B75" s="361"/>
      <c r="C75" s="361"/>
      <c r="D75" s="362" t="s">
        <v>400</v>
      </c>
      <c r="E75" s="363"/>
    </row>
    <row r="76" spans="1:5" s="139" customFormat="1" ht="12.75">
      <c r="A76" s="192"/>
      <c r="B76" s="193"/>
      <c r="C76" s="364">
        <v>4210</v>
      </c>
      <c r="D76" s="365" t="s">
        <v>262</v>
      </c>
      <c r="E76" s="366"/>
    </row>
    <row r="77" spans="1:5" ht="12.75">
      <c r="A77" s="345"/>
      <c r="B77" s="195"/>
      <c r="C77" s="346"/>
      <c r="D77" s="307" t="s">
        <v>421</v>
      </c>
      <c r="E77" s="367"/>
    </row>
    <row r="78" spans="1:5" ht="12.75">
      <c r="A78" s="345"/>
      <c r="B78" s="195"/>
      <c r="C78" s="346"/>
      <c r="D78" s="307" t="s">
        <v>422</v>
      </c>
      <c r="E78" s="367"/>
    </row>
    <row r="79" spans="1:5" ht="25.5">
      <c r="A79" s="345"/>
      <c r="B79" s="195"/>
      <c r="C79" s="368"/>
      <c r="D79" s="351" t="s">
        <v>423</v>
      </c>
      <c r="E79" s="352">
        <v>10000</v>
      </c>
    </row>
    <row r="80" spans="1:5" ht="12.75">
      <c r="A80" s="345"/>
      <c r="B80" s="195"/>
      <c r="C80" s="195">
        <v>4270</v>
      </c>
      <c r="D80" s="307" t="s">
        <v>264</v>
      </c>
      <c r="E80" s="367"/>
    </row>
    <row r="81" spans="1:5" ht="12.75">
      <c r="A81" s="205"/>
      <c r="B81" s="206"/>
      <c r="C81" s="206"/>
      <c r="D81" s="351" t="s">
        <v>424</v>
      </c>
      <c r="E81" s="352">
        <v>50000</v>
      </c>
    </row>
    <row r="82" spans="1:5" ht="12.75">
      <c r="A82" s="369"/>
      <c r="B82" s="370"/>
      <c r="C82" s="371">
        <v>4300</v>
      </c>
      <c r="D82" s="369" t="s">
        <v>266</v>
      </c>
      <c r="E82" s="372"/>
    </row>
    <row r="83" spans="1:5" ht="12.75">
      <c r="A83" s="345"/>
      <c r="B83" s="195"/>
      <c r="C83" s="346"/>
      <c r="D83" s="345" t="s">
        <v>425</v>
      </c>
      <c r="E83" s="308"/>
    </row>
    <row r="84" spans="1:5" ht="12.75">
      <c r="A84" s="345"/>
      <c r="B84" s="195"/>
      <c r="C84" s="346"/>
      <c r="D84" s="345" t="s">
        <v>426</v>
      </c>
      <c r="E84" s="308">
        <v>75000</v>
      </c>
    </row>
    <row r="85" spans="1:5" ht="12.75">
      <c r="A85" s="345"/>
      <c r="B85" s="257"/>
      <c r="C85" s="187"/>
      <c r="D85" s="188"/>
      <c r="E85" s="12">
        <f>SUM(E70:E84)</f>
        <v>1002072</v>
      </c>
    </row>
    <row r="86" spans="1:5" s="135" customFormat="1" ht="12.75">
      <c r="A86" s="199"/>
      <c r="B86" s="200">
        <v>60053</v>
      </c>
      <c r="C86" s="200"/>
      <c r="D86" s="201" t="s">
        <v>427</v>
      </c>
      <c r="E86" s="201"/>
    </row>
    <row r="87" spans="1:5" ht="51">
      <c r="A87" s="166"/>
      <c r="B87" s="169"/>
      <c r="C87" s="202">
        <v>6300</v>
      </c>
      <c r="D87" s="203" t="s">
        <v>284</v>
      </c>
      <c r="E87" s="204"/>
    </row>
    <row r="88" spans="1:5" ht="51">
      <c r="A88" s="166"/>
      <c r="B88" s="169"/>
      <c r="C88" s="330"/>
      <c r="D88" s="331" t="s">
        <v>428</v>
      </c>
      <c r="E88" s="373">
        <v>35266.66</v>
      </c>
    </row>
    <row r="89" spans="1:5" ht="12.75">
      <c r="A89" s="205"/>
      <c r="B89" s="206"/>
      <c r="C89" s="374"/>
      <c r="D89" s="354"/>
      <c r="E89" s="57">
        <f>E88</f>
        <v>35266.66</v>
      </c>
    </row>
    <row r="90" spans="1:5" s="131" customFormat="1" ht="15.75">
      <c r="A90" s="152"/>
      <c r="B90" s="152"/>
      <c r="C90" s="153"/>
      <c r="D90" s="175"/>
      <c r="E90" s="15">
        <f>E85+E68+E89</f>
        <v>1467338.66</v>
      </c>
    </row>
    <row r="91" spans="1:5" s="224" customFormat="1" ht="14.25" customHeight="1">
      <c r="A91" s="375">
        <v>630</v>
      </c>
      <c r="B91" s="222"/>
      <c r="C91" s="221"/>
      <c r="D91" s="177" t="s">
        <v>285</v>
      </c>
      <c r="E91" s="223"/>
    </row>
    <row r="92" spans="1:5" s="135" customFormat="1" ht="14.25" customHeight="1">
      <c r="A92" s="140"/>
      <c r="B92" s="200">
        <v>63003</v>
      </c>
      <c r="C92" s="200"/>
      <c r="D92" s="355" t="s">
        <v>429</v>
      </c>
      <c r="E92" s="56"/>
    </row>
    <row r="93" spans="1:5" s="139" customFormat="1" ht="51">
      <c r="A93" s="180"/>
      <c r="B93" s="225"/>
      <c r="C93" s="340">
        <v>6610</v>
      </c>
      <c r="D93" s="208" t="s">
        <v>287</v>
      </c>
      <c r="E93" s="63"/>
    </row>
    <row r="94" spans="1:5" s="224" customFormat="1" ht="38.25">
      <c r="A94" s="376"/>
      <c r="B94" s="377"/>
      <c r="C94" s="378"/>
      <c r="D94" s="379" t="s">
        <v>430</v>
      </c>
      <c r="E94" s="352">
        <v>80000</v>
      </c>
    </row>
    <row r="95" spans="1:5" s="224" customFormat="1" ht="14.25" customHeight="1">
      <c r="A95" s="378"/>
      <c r="B95" s="227"/>
      <c r="C95" s="228"/>
      <c r="D95" s="380"/>
      <c r="E95" s="57">
        <f>SUM(E94)</f>
        <v>80000</v>
      </c>
    </row>
    <row r="96" spans="1:5" s="131" customFormat="1" ht="17.25" customHeight="1">
      <c r="A96" s="381"/>
      <c r="B96" s="153"/>
      <c r="C96" s="152"/>
      <c r="D96" s="175"/>
      <c r="E96" s="15">
        <f>E95</f>
        <v>80000</v>
      </c>
    </row>
    <row r="97" spans="1:5" s="214" customFormat="1" ht="14.25" customHeight="1">
      <c r="A97" s="382">
        <v>700</v>
      </c>
      <c r="B97" s="210"/>
      <c r="C97" s="210"/>
      <c r="D97" s="212" t="s">
        <v>100</v>
      </c>
      <c r="E97" s="213"/>
    </row>
    <row r="98" spans="1:5" s="135" customFormat="1" ht="12.75">
      <c r="A98" s="161"/>
      <c r="B98" s="215">
        <v>70004</v>
      </c>
      <c r="C98" s="231"/>
      <c r="D98" s="383" t="s">
        <v>288</v>
      </c>
      <c r="E98" s="163"/>
    </row>
    <row r="99" spans="1:5" s="135" customFormat="1" ht="33" customHeight="1">
      <c r="A99" s="161"/>
      <c r="B99" s="161"/>
      <c r="C99" s="231"/>
      <c r="D99" s="318" t="s">
        <v>431</v>
      </c>
      <c r="E99" s="384"/>
    </row>
    <row r="100" spans="1:5" s="139" customFormat="1" ht="14.25" customHeight="1">
      <c r="A100" s="192"/>
      <c r="B100" s="192"/>
      <c r="C100" s="233">
        <v>3020</v>
      </c>
      <c r="D100" s="273" t="s">
        <v>256</v>
      </c>
      <c r="E100" s="165">
        <v>1000</v>
      </c>
    </row>
    <row r="101" spans="1:5" ht="14.25" customHeight="1">
      <c r="A101" s="166"/>
      <c r="B101" s="166"/>
      <c r="C101" s="167">
        <v>4010</v>
      </c>
      <c r="D101" s="147" t="s">
        <v>289</v>
      </c>
      <c r="E101" s="168">
        <v>184500</v>
      </c>
    </row>
    <row r="102" spans="1:5" ht="14.25" customHeight="1">
      <c r="A102" s="166"/>
      <c r="B102" s="166"/>
      <c r="C102" s="234">
        <v>4040</v>
      </c>
      <c r="D102" s="147" t="s">
        <v>258</v>
      </c>
      <c r="E102" s="168">
        <v>16000</v>
      </c>
    </row>
    <row r="103" spans="1:5" ht="14.25" customHeight="1">
      <c r="A103" s="166"/>
      <c r="B103" s="166"/>
      <c r="C103" s="234">
        <v>4110</v>
      </c>
      <c r="D103" s="147" t="s">
        <v>290</v>
      </c>
      <c r="E103" s="168">
        <v>33000</v>
      </c>
    </row>
    <row r="104" spans="1:5" ht="14.25" customHeight="1">
      <c r="A104" s="166"/>
      <c r="B104" s="166"/>
      <c r="C104" s="234">
        <v>4120</v>
      </c>
      <c r="D104" s="147" t="s">
        <v>260</v>
      </c>
      <c r="E104" s="168">
        <v>5200</v>
      </c>
    </row>
    <row r="105" spans="1:5" ht="14.25" customHeight="1">
      <c r="A105" s="166"/>
      <c r="B105" s="166"/>
      <c r="C105" s="234">
        <v>4170</v>
      </c>
      <c r="D105" s="385" t="s">
        <v>291</v>
      </c>
      <c r="E105" s="322">
        <v>13200</v>
      </c>
    </row>
    <row r="106" spans="1:5" ht="14.25" customHeight="1">
      <c r="A106" s="166"/>
      <c r="B106" s="166"/>
      <c r="C106" s="202">
        <v>4210</v>
      </c>
      <c r="D106" s="203" t="s">
        <v>262</v>
      </c>
      <c r="E106" s="322"/>
    </row>
    <row r="107" spans="1:5" ht="27" customHeight="1">
      <c r="A107" s="166"/>
      <c r="B107" s="166"/>
      <c r="C107" s="125"/>
      <c r="D107" s="144" t="s">
        <v>432</v>
      </c>
      <c r="E107" s="294"/>
    </row>
    <row r="108" spans="1:5" ht="14.25" customHeight="1">
      <c r="A108" s="166"/>
      <c r="B108" s="166"/>
      <c r="C108" s="125"/>
      <c r="D108" s="144" t="s">
        <v>433</v>
      </c>
      <c r="E108" s="294"/>
    </row>
    <row r="109" spans="1:5" ht="14.25" customHeight="1">
      <c r="A109" s="166"/>
      <c r="B109" s="166"/>
      <c r="C109" s="330"/>
      <c r="D109" s="331" t="s">
        <v>434</v>
      </c>
      <c r="E109" s="329">
        <v>11100</v>
      </c>
    </row>
    <row r="110" spans="1:5" ht="14.25" customHeight="1">
      <c r="A110" s="166"/>
      <c r="B110" s="166"/>
      <c r="C110" s="169">
        <v>4260</v>
      </c>
      <c r="D110" s="324" t="s">
        <v>292</v>
      </c>
      <c r="E110" s="294">
        <v>440000</v>
      </c>
    </row>
    <row r="111" spans="1:5" ht="14.25" customHeight="1">
      <c r="A111" s="166"/>
      <c r="B111" s="166"/>
      <c r="C111" s="287">
        <v>4270</v>
      </c>
      <c r="D111" s="203" t="s">
        <v>264</v>
      </c>
      <c r="E111" s="322"/>
    </row>
    <row r="112" spans="1:5" ht="14.25" customHeight="1">
      <c r="A112" s="166"/>
      <c r="B112" s="166"/>
      <c r="C112" s="169"/>
      <c r="D112" s="144" t="s">
        <v>435</v>
      </c>
      <c r="E112" s="294"/>
    </row>
    <row r="113" spans="1:5" ht="14.25" customHeight="1">
      <c r="A113" s="166"/>
      <c r="B113" s="166"/>
      <c r="C113" s="169"/>
      <c r="D113" s="144" t="s">
        <v>436</v>
      </c>
      <c r="E113" s="294"/>
    </row>
    <row r="114" spans="1:5" ht="14.25" customHeight="1">
      <c r="A114" s="166"/>
      <c r="B114" s="166"/>
      <c r="C114" s="169"/>
      <c r="D114" s="144" t="s">
        <v>437</v>
      </c>
      <c r="E114" s="329">
        <v>73100</v>
      </c>
    </row>
    <row r="115" spans="1:5" ht="14.25" customHeight="1">
      <c r="A115" s="166"/>
      <c r="B115" s="166"/>
      <c r="C115" s="234">
        <v>4280</v>
      </c>
      <c r="D115" s="147" t="s">
        <v>293</v>
      </c>
      <c r="E115" s="294">
        <v>900</v>
      </c>
    </row>
    <row r="116" spans="1:5" ht="14.25" customHeight="1">
      <c r="A116" s="166"/>
      <c r="B116" s="166"/>
      <c r="C116" s="125">
        <v>4300</v>
      </c>
      <c r="D116" s="203" t="s">
        <v>266</v>
      </c>
      <c r="E116" s="204"/>
    </row>
    <row r="117" spans="1:5" ht="25.5">
      <c r="A117" s="166"/>
      <c r="B117" s="166"/>
      <c r="C117" s="125"/>
      <c r="D117" s="144" t="s">
        <v>438</v>
      </c>
      <c r="E117" s="386"/>
    </row>
    <row r="118" spans="1:5" ht="12.75">
      <c r="A118" s="166"/>
      <c r="B118" s="166"/>
      <c r="C118" s="125"/>
      <c r="D118" s="144" t="s">
        <v>439</v>
      </c>
      <c r="E118" s="386"/>
    </row>
    <row r="119" spans="1:5" ht="14.25" customHeight="1">
      <c r="A119" s="166"/>
      <c r="B119" s="166"/>
      <c r="C119" s="125"/>
      <c r="D119" s="144" t="s">
        <v>440</v>
      </c>
      <c r="E119" s="386"/>
    </row>
    <row r="120" spans="1:5" ht="14.25" customHeight="1">
      <c r="A120" s="166"/>
      <c r="B120" s="166"/>
      <c r="C120" s="125"/>
      <c r="D120" s="144" t="s">
        <v>441</v>
      </c>
      <c r="E120" s="386"/>
    </row>
    <row r="121" spans="1:5" ht="14.25" customHeight="1">
      <c r="A121" s="166"/>
      <c r="B121" s="166"/>
      <c r="C121" s="125"/>
      <c r="D121" s="144" t="s">
        <v>442</v>
      </c>
      <c r="E121" s="386"/>
    </row>
    <row r="122" spans="1:5" ht="14.25" customHeight="1">
      <c r="A122" s="166"/>
      <c r="B122" s="166"/>
      <c r="C122" s="125"/>
      <c r="D122" s="144" t="s">
        <v>443</v>
      </c>
      <c r="E122" s="386"/>
    </row>
    <row r="123" spans="1:5" ht="14.25" customHeight="1">
      <c r="A123" s="217"/>
      <c r="B123" s="217"/>
      <c r="C123" s="330"/>
      <c r="D123" s="331" t="s">
        <v>444</v>
      </c>
      <c r="E123" s="373"/>
    </row>
    <row r="124" spans="1:5" ht="52.5" customHeight="1">
      <c r="A124" s="218"/>
      <c r="B124" s="287"/>
      <c r="C124" s="202"/>
      <c r="D124" s="203" t="s">
        <v>445</v>
      </c>
      <c r="E124" s="204"/>
    </row>
    <row r="125" spans="1:5" ht="12.75">
      <c r="A125" s="166"/>
      <c r="B125" s="169"/>
      <c r="C125" s="125"/>
      <c r="D125" s="144" t="s">
        <v>446</v>
      </c>
      <c r="E125" s="386"/>
    </row>
    <row r="126" spans="1:5" ht="14.25" customHeight="1">
      <c r="A126" s="166"/>
      <c r="B126" s="169"/>
      <c r="C126" s="125"/>
      <c r="D126" s="144" t="s">
        <v>447</v>
      </c>
      <c r="E126" s="386"/>
    </row>
    <row r="127" spans="1:5" ht="14.25" customHeight="1">
      <c r="A127" s="166"/>
      <c r="B127" s="169"/>
      <c r="C127" s="125"/>
      <c r="D127" s="331" t="s">
        <v>448</v>
      </c>
      <c r="E127" s="373">
        <v>141150</v>
      </c>
    </row>
    <row r="128" spans="1:5" ht="14.25" customHeight="1">
      <c r="A128" s="166"/>
      <c r="B128" s="169"/>
      <c r="C128" s="234">
        <v>4350</v>
      </c>
      <c r="D128" s="326" t="s">
        <v>267</v>
      </c>
      <c r="E128" s="329">
        <v>1500</v>
      </c>
    </row>
    <row r="129" spans="1:5" ht="25.5">
      <c r="A129" s="166"/>
      <c r="B129" s="169"/>
      <c r="C129" s="234">
        <v>4360</v>
      </c>
      <c r="D129" s="321" t="s">
        <v>268</v>
      </c>
      <c r="E129" s="168">
        <v>800</v>
      </c>
    </row>
    <row r="130" spans="1:5" ht="25.5">
      <c r="A130" s="166"/>
      <c r="B130" s="169"/>
      <c r="C130" s="234">
        <v>4370</v>
      </c>
      <c r="D130" s="321" t="s">
        <v>269</v>
      </c>
      <c r="E130" s="168">
        <v>3600</v>
      </c>
    </row>
    <row r="131" spans="1:5" ht="27.75" customHeight="1">
      <c r="A131" s="166"/>
      <c r="B131" s="169"/>
      <c r="C131" s="234">
        <v>4390</v>
      </c>
      <c r="D131" s="321" t="s">
        <v>316</v>
      </c>
      <c r="E131" s="168">
        <v>700</v>
      </c>
    </row>
    <row r="132" spans="1:5" ht="14.25" customHeight="1">
      <c r="A132" s="166"/>
      <c r="B132" s="169"/>
      <c r="C132" s="234">
        <v>4410</v>
      </c>
      <c r="D132" s="321" t="s">
        <v>270</v>
      </c>
      <c r="E132" s="168">
        <v>2000</v>
      </c>
    </row>
    <row r="133" spans="1:5" ht="14.25" customHeight="1">
      <c r="A133" s="166"/>
      <c r="B133" s="169"/>
      <c r="C133" s="234">
        <v>4430</v>
      </c>
      <c r="D133" s="321" t="s">
        <v>271</v>
      </c>
      <c r="E133" s="168">
        <v>5000</v>
      </c>
    </row>
    <row r="134" spans="1:5" ht="14.25" customHeight="1">
      <c r="A134" s="166"/>
      <c r="B134" s="169"/>
      <c r="C134" s="234">
        <v>4440</v>
      </c>
      <c r="D134" s="321" t="s">
        <v>295</v>
      </c>
      <c r="E134" s="168">
        <v>5000</v>
      </c>
    </row>
    <row r="135" spans="1:5" ht="14.25" customHeight="1">
      <c r="A135" s="166"/>
      <c r="B135" s="169"/>
      <c r="C135" s="234">
        <v>4530</v>
      </c>
      <c r="D135" s="321" t="s">
        <v>273</v>
      </c>
      <c r="E135" s="168">
        <v>5000</v>
      </c>
    </row>
    <row r="136" spans="1:5" ht="14.25" customHeight="1">
      <c r="A136" s="166"/>
      <c r="B136" s="169"/>
      <c r="C136" s="234">
        <v>4610</v>
      </c>
      <c r="D136" s="321" t="s">
        <v>275</v>
      </c>
      <c r="E136" s="168">
        <v>5000</v>
      </c>
    </row>
    <row r="137" spans="1:5" ht="26.25" customHeight="1">
      <c r="A137" s="166"/>
      <c r="B137" s="169"/>
      <c r="C137" s="235">
        <v>4700</v>
      </c>
      <c r="D137" s="321" t="s">
        <v>296</v>
      </c>
      <c r="E137" s="168">
        <v>2000</v>
      </c>
    </row>
    <row r="138" spans="1:5" ht="26.25" customHeight="1">
      <c r="A138" s="166"/>
      <c r="B138" s="169"/>
      <c r="C138" s="235">
        <v>4740</v>
      </c>
      <c r="D138" s="321" t="s">
        <v>277</v>
      </c>
      <c r="E138" s="168">
        <v>1000</v>
      </c>
    </row>
    <row r="139" spans="1:5" ht="26.25" customHeight="1">
      <c r="A139" s="166"/>
      <c r="B139" s="169"/>
      <c r="C139" s="235">
        <v>4750</v>
      </c>
      <c r="D139" s="321" t="s">
        <v>278</v>
      </c>
      <c r="E139" s="168">
        <v>1000</v>
      </c>
    </row>
    <row r="140" spans="1:5" s="135" customFormat="1" ht="14.25" customHeight="1">
      <c r="A140" s="161"/>
      <c r="B140" s="171"/>
      <c r="C140" s="335"/>
      <c r="D140" s="336"/>
      <c r="E140" s="12">
        <f>SUM(E100:E139)</f>
        <v>951750</v>
      </c>
    </row>
    <row r="141" spans="1:5" s="135" customFormat="1" ht="14.25" customHeight="1">
      <c r="A141" s="199"/>
      <c r="B141" s="190">
        <v>70005</v>
      </c>
      <c r="C141" s="200"/>
      <c r="D141" s="355" t="s">
        <v>298</v>
      </c>
      <c r="E141" s="56"/>
    </row>
    <row r="142" spans="1:5" s="135" customFormat="1" ht="14.25" customHeight="1">
      <c r="A142" s="199"/>
      <c r="B142" s="190"/>
      <c r="C142" s="340">
        <v>4300</v>
      </c>
      <c r="D142" s="387" t="s">
        <v>266</v>
      </c>
      <c r="E142" s="63"/>
    </row>
    <row r="143" spans="1:5" ht="12.75">
      <c r="A143" s="345"/>
      <c r="B143" s="195"/>
      <c r="C143" s="145"/>
      <c r="D143" s="307" t="s">
        <v>449</v>
      </c>
      <c r="E143" s="367"/>
    </row>
    <row r="144" spans="1:5" ht="12.75">
      <c r="A144" s="345"/>
      <c r="B144" s="195"/>
      <c r="C144" s="145"/>
      <c r="D144" s="307" t="s">
        <v>450</v>
      </c>
      <c r="E144" s="367"/>
    </row>
    <row r="145" spans="1:5" ht="14.25" customHeight="1">
      <c r="A145" s="345"/>
      <c r="B145" s="195"/>
      <c r="C145" s="186"/>
      <c r="D145" s="351" t="s">
        <v>451</v>
      </c>
      <c r="E145" s="352">
        <v>20000</v>
      </c>
    </row>
    <row r="146" spans="1:5" ht="24" customHeight="1">
      <c r="A146" s="345"/>
      <c r="B146" s="195"/>
      <c r="C146" s="309">
        <v>4520</v>
      </c>
      <c r="D146" s="345" t="s">
        <v>299</v>
      </c>
      <c r="E146" s="308"/>
    </row>
    <row r="147" spans="1:5" ht="14.25" customHeight="1">
      <c r="A147" s="345"/>
      <c r="B147" s="195"/>
      <c r="C147" s="186"/>
      <c r="D147" s="345" t="s">
        <v>452</v>
      </c>
      <c r="E147" s="308">
        <v>30000</v>
      </c>
    </row>
    <row r="148" spans="1:5" ht="25.5">
      <c r="A148" s="194"/>
      <c r="B148" s="169"/>
      <c r="C148" s="272">
        <v>6060</v>
      </c>
      <c r="D148" s="203" t="s">
        <v>300</v>
      </c>
      <c r="E148" s="204"/>
    </row>
    <row r="149" spans="1:5" ht="14.25" customHeight="1">
      <c r="A149" s="194"/>
      <c r="B149" s="169"/>
      <c r="C149" s="275"/>
      <c r="D149" s="331" t="s">
        <v>453</v>
      </c>
      <c r="E149" s="373">
        <v>90000</v>
      </c>
    </row>
    <row r="150" spans="1:5" ht="14.25" customHeight="1">
      <c r="A150" s="205"/>
      <c r="B150" s="206"/>
      <c r="C150" s="388"/>
      <c r="D150" s="389"/>
      <c r="E150" s="57">
        <f>SUM(E145:E149)</f>
        <v>140000</v>
      </c>
    </row>
    <row r="151" spans="1:5" s="160" customFormat="1" ht="15" customHeight="1">
      <c r="A151" s="172"/>
      <c r="B151" s="173"/>
      <c r="C151" s="173"/>
      <c r="D151" s="175"/>
      <c r="E151" s="15">
        <f>E150+E140</f>
        <v>1091750</v>
      </c>
    </row>
    <row r="152" spans="1:5" s="224" customFormat="1" ht="14.25" customHeight="1">
      <c r="A152" s="375">
        <v>710</v>
      </c>
      <c r="B152" s="390"/>
      <c r="C152" s="390"/>
      <c r="D152" s="177" t="s">
        <v>218</v>
      </c>
      <c r="E152" s="223"/>
    </row>
    <row r="153" spans="1:5" s="135" customFormat="1" ht="14.25" customHeight="1">
      <c r="A153" s="140"/>
      <c r="B153" s="200">
        <v>71004</v>
      </c>
      <c r="C153" s="200"/>
      <c r="D153" s="355" t="s">
        <v>301</v>
      </c>
      <c r="E153" s="56"/>
    </row>
    <row r="154" spans="1:5" s="139" customFormat="1" ht="14.25" customHeight="1">
      <c r="A154" s="180"/>
      <c r="B154" s="225"/>
      <c r="C154" s="340">
        <v>4300</v>
      </c>
      <c r="D154" s="208" t="s">
        <v>266</v>
      </c>
      <c r="E154" s="63"/>
    </row>
    <row r="155" spans="1:5" s="224" customFormat="1" ht="27" customHeight="1">
      <c r="A155" s="376"/>
      <c r="B155" s="377"/>
      <c r="C155" s="378"/>
      <c r="D155" s="379" t="s">
        <v>454</v>
      </c>
      <c r="E155" s="352">
        <v>90000</v>
      </c>
    </row>
    <row r="156" spans="1:5" s="224" customFormat="1" ht="14.25" customHeight="1">
      <c r="A156" s="376"/>
      <c r="B156" s="227"/>
      <c r="C156" s="228"/>
      <c r="D156" s="380"/>
      <c r="E156" s="57">
        <f>SUM(E155)</f>
        <v>90000</v>
      </c>
    </row>
    <row r="157" spans="1:5" s="135" customFormat="1" ht="14.25" customHeight="1">
      <c r="A157" s="726"/>
      <c r="B157" s="190">
        <v>71013</v>
      </c>
      <c r="C157" s="190"/>
      <c r="D157" s="201" t="s">
        <v>302</v>
      </c>
      <c r="E157" s="391"/>
    </row>
    <row r="158" spans="1:5" s="139" customFormat="1" ht="14.25" customHeight="1">
      <c r="A158" s="726"/>
      <c r="B158" s="225"/>
      <c r="C158" s="392">
        <v>4300</v>
      </c>
      <c r="D158" s="387" t="s">
        <v>266</v>
      </c>
      <c r="E158" s="63"/>
    </row>
    <row r="159" spans="1:5" ht="14.25" customHeight="1">
      <c r="A159" s="726"/>
      <c r="B159" s="195"/>
      <c r="C159" s="350"/>
      <c r="D159" s="393" t="s">
        <v>455</v>
      </c>
      <c r="E159" s="373">
        <v>20000</v>
      </c>
    </row>
    <row r="160" spans="1:5" ht="14.25" customHeight="1">
      <c r="A160" s="726"/>
      <c r="B160" s="257"/>
      <c r="C160" s="198"/>
      <c r="D160" s="354"/>
      <c r="E160" s="57">
        <f>SUM(E159)</f>
        <v>20000</v>
      </c>
    </row>
    <row r="161" spans="1:5" s="135" customFormat="1" ht="14.25" customHeight="1">
      <c r="A161" s="161"/>
      <c r="B161" s="215">
        <v>71095</v>
      </c>
      <c r="C161" s="231"/>
      <c r="D161" s="383" t="s">
        <v>102</v>
      </c>
      <c r="E161" s="384"/>
    </row>
    <row r="162" spans="1:5" s="135" customFormat="1" ht="14.25" customHeight="1">
      <c r="A162" s="161"/>
      <c r="B162" s="161"/>
      <c r="C162" s="364">
        <v>4300</v>
      </c>
      <c r="D162" s="365" t="s">
        <v>266</v>
      </c>
      <c r="E162" s="366"/>
    </row>
    <row r="163" spans="1:5" s="135" customFormat="1" ht="25.5">
      <c r="A163" s="161"/>
      <c r="B163" s="161"/>
      <c r="C163" s="394"/>
      <c r="D163" s="136" t="s">
        <v>456</v>
      </c>
      <c r="E163" s="395"/>
    </row>
    <row r="164" spans="1:5" s="135" customFormat="1" ht="14.25" customHeight="1">
      <c r="A164" s="161"/>
      <c r="B164" s="161"/>
      <c r="C164" s="396"/>
      <c r="D164" s="397" t="s">
        <v>457</v>
      </c>
      <c r="E164" s="398">
        <v>16000</v>
      </c>
    </row>
    <row r="165" spans="1:5" s="320" customFormat="1" ht="33.75" customHeight="1">
      <c r="A165" s="315"/>
      <c r="B165" s="315"/>
      <c r="C165" s="361"/>
      <c r="D165" s="399" t="s">
        <v>431</v>
      </c>
      <c r="E165" s="363"/>
    </row>
    <row r="166" spans="1:5" ht="14.25" customHeight="1">
      <c r="A166" s="166"/>
      <c r="B166" s="166"/>
      <c r="C166" s="234">
        <v>4170</v>
      </c>
      <c r="D166" s="147" t="s">
        <v>291</v>
      </c>
      <c r="E166" s="168">
        <v>3000</v>
      </c>
    </row>
    <row r="167" spans="1:5" ht="14.25" customHeight="1">
      <c r="A167" s="217"/>
      <c r="B167" s="217"/>
      <c r="C167" s="234">
        <v>4210</v>
      </c>
      <c r="D167" s="333" t="s">
        <v>262</v>
      </c>
      <c r="E167" s="168">
        <v>1200</v>
      </c>
    </row>
    <row r="168" spans="1:5" ht="14.25" customHeight="1">
      <c r="A168" s="218"/>
      <c r="B168" s="287"/>
      <c r="C168" s="234">
        <v>4260</v>
      </c>
      <c r="D168" s="385" t="s">
        <v>263</v>
      </c>
      <c r="E168" s="322">
        <v>8000</v>
      </c>
    </row>
    <row r="169" spans="1:5" ht="14.25" customHeight="1">
      <c r="A169" s="166"/>
      <c r="B169" s="169"/>
      <c r="C169" s="727">
        <v>4270</v>
      </c>
      <c r="D169" s="203" t="s">
        <v>264</v>
      </c>
      <c r="E169" s="322"/>
    </row>
    <row r="170" spans="1:5" ht="14.25" customHeight="1">
      <c r="A170" s="166"/>
      <c r="B170" s="169"/>
      <c r="C170" s="728"/>
      <c r="D170" s="144" t="s">
        <v>458</v>
      </c>
      <c r="E170" s="294"/>
    </row>
    <row r="171" spans="1:5" ht="14.25" customHeight="1">
      <c r="A171" s="166"/>
      <c r="B171" s="169"/>
      <c r="C171" s="729"/>
      <c r="D171" s="144" t="s">
        <v>459</v>
      </c>
      <c r="E171" s="294">
        <v>5470</v>
      </c>
    </row>
    <row r="172" spans="1:5" ht="14.25" customHeight="1">
      <c r="A172" s="166"/>
      <c r="B172" s="169"/>
      <c r="C172" s="727">
        <v>4300</v>
      </c>
      <c r="D172" s="203" t="s">
        <v>266</v>
      </c>
      <c r="E172" s="322"/>
    </row>
    <row r="173" spans="1:5" ht="14.25" customHeight="1">
      <c r="A173" s="166"/>
      <c r="B173" s="169"/>
      <c r="C173" s="728"/>
      <c r="D173" s="144" t="s">
        <v>460</v>
      </c>
      <c r="E173" s="294"/>
    </row>
    <row r="174" spans="1:5" ht="14.25" customHeight="1">
      <c r="A174" s="166"/>
      <c r="B174" s="169"/>
      <c r="C174" s="729"/>
      <c r="D174" s="331" t="s">
        <v>461</v>
      </c>
      <c r="E174" s="329">
        <v>20000</v>
      </c>
    </row>
    <row r="175" spans="1:5" ht="14.25" customHeight="1">
      <c r="A175" s="166"/>
      <c r="B175" s="169"/>
      <c r="C175" s="234">
        <v>4530</v>
      </c>
      <c r="D175" s="220" t="s">
        <v>273</v>
      </c>
      <c r="E175" s="329">
        <v>1000</v>
      </c>
    </row>
    <row r="176" spans="1:5" s="320" customFormat="1" ht="33.75" customHeight="1">
      <c r="A176" s="315"/>
      <c r="B176" s="361"/>
      <c r="C176" s="361"/>
      <c r="D176" s="399" t="s">
        <v>400</v>
      </c>
      <c r="E176" s="363"/>
    </row>
    <row r="177" spans="1:5" s="139" customFormat="1" ht="17.25" customHeight="1">
      <c r="A177" s="192"/>
      <c r="B177" s="193"/>
      <c r="C177" s="400">
        <v>3020</v>
      </c>
      <c r="D177" s="365" t="s">
        <v>303</v>
      </c>
      <c r="E177" s="366"/>
    </row>
    <row r="178" spans="1:5" s="135" customFormat="1" ht="14.25" customHeight="1">
      <c r="A178" s="161"/>
      <c r="B178" s="240"/>
      <c r="C178" s="401"/>
      <c r="D178" s="397" t="s">
        <v>462</v>
      </c>
      <c r="E178" s="398">
        <v>1600</v>
      </c>
    </row>
    <row r="179" spans="1:5" ht="14.25" customHeight="1">
      <c r="A179" s="166"/>
      <c r="B179" s="169"/>
      <c r="C179" s="234">
        <v>4010</v>
      </c>
      <c r="D179" s="147" t="s">
        <v>289</v>
      </c>
      <c r="E179" s="168">
        <v>429381</v>
      </c>
    </row>
    <row r="180" spans="1:5" ht="14.25" customHeight="1">
      <c r="A180" s="166"/>
      <c r="B180" s="169"/>
      <c r="C180" s="234">
        <v>4040</v>
      </c>
      <c r="D180" s="147" t="s">
        <v>304</v>
      </c>
      <c r="E180" s="168">
        <v>30811</v>
      </c>
    </row>
    <row r="181" spans="1:5" ht="14.25" customHeight="1">
      <c r="A181" s="166"/>
      <c r="B181" s="169"/>
      <c r="C181" s="234">
        <v>4110</v>
      </c>
      <c r="D181" s="147" t="s">
        <v>259</v>
      </c>
      <c r="E181" s="168">
        <v>75100</v>
      </c>
    </row>
    <row r="182" spans="1:5" ht="14.25" customHeight="1">
      <c r="A182" s="166"/>
      <c r="B182" s="169"/>
      <c r="C182" s="234">
        <v>4120</v>
      </c>
      <c r="D182" s="147" t="s">
        <v>305</v>
      </c>
      <c r="E182" s="168">
        <v>12100</v>
      </c>
    </row>
    <row r="183" spans="1:5" ht="14.25" customHeight="1">
      <c r="A183" s="166"/>
      <c r="B183" s="169"/>
      <c r="C183" s="287">
        <v>4170</v>
      </c>
      <c r="D183" s="385" t="s">
        <v>291</v>
      </c>
      <c r="E183" s="322">
        <v>22680</v>
      </c>
    </row>
    <row r="184" spans="1:5" ht="15.75" customHeight="1">
      <c r="A184" s="166"/>
      <c r="B184" s="169"/>
      <c r="C184" s="202">
        <v>4210</v>
      </c>
      <c r="D184" s="203" t="s">
        <v>262</v>
      </c>
      <c r="E184" s="322"/>
    </row>
    <row r="185" spans="1:5" ht="25.5">
      <c r="A185" s="166"/>
      <c r="B185" s="169"/>
      <c r="C185" s="125"/>
      <c r="D185" s="144" t="s">
        <v>463</v>
      </c>
      <c r="E185" s="294"/>
    </row>
    <row r="186" spans="1:5" ht="25.5" customHeight="1">
      <c r="A186" s="166"/>
      <c r="B186" s="169"/>
      <c r="C186" s="125"/>
      <c r="D186" s="144" t="s">
        <v>464</v>
      </c>
      <c r="E186" s="294"/>
    </row>
    <row r="187" spans="1:5" ht="12.75">
      <c r="A187" s="166"/>
      <c r="B187" s="169"/>
      <c r="C187" s="125"/>
      <c r="D187" s="144" t="s">
        <v>465</v>
      </c>
      <c r="E187" s="294"/>
    </row>
    <row r="188" spans="1:5" ht="14.25" customHeight="1">
      <c r="A188" s="166"/>
      <c r="B188" s="169"/>
      <c r="C188" s="125"/>
      <c r="D188" s="144" t="s">
        <v>466</v>
      </c>
      <c r="E188" s="294"/>
    </row>
    <row r="189" spans="1:5" ht="14.25" customHeight="1">
      <c r="A189" s="166"/>
      <c r="B189" s="169"/>
      <c r="C189" s="330"/>
      <c r="D189" s="331" t="s">
        <v>467</v>
      </c>
      <c r="E189" s="329">
        <v>35000</v>
      </c>
    </row>
    <row r="190" spans="1:5" ht="13.5" customHeight="1">
      <c r="A190" s="166"/>
      <c r="B190" s="169"/>
      <c r="C190" s="169">
        <v>4260</v>
      </c>
      <c r="D190" s="194" t="s">
        <v>263</v>
      </c>
      <c r="E190" s="294">
        <v>9000</v>
      </c>
    </row>
    <row r="191" spans="1:5" ht="14.25" customHeight="1">
      <c r="A191" s="166"/>
      <c r="B191" s="169"/>
      <c r="C191" s="202">
        <v>4270</v>
      </c>
      <c r="D191" s="385" t="s">
        <v>264</v>
      </c>
      <c r="E191" s="323"/>
    </row>
    <row r="192" spans="1:5" ht="25.5">
      <c r="A192" s="166"/>
      <c r="B192" s="169"/>
      <c r="C192" s="125"/>
      <c r="D192" s="194" t="s">
        <v>468</v>
      </c>
      <c r="E192" s="325"/>
    </row>
    <row r="193" spans="1:5" ht="14.25" customHeight="1">
      <c r="A193" s="166"/>
      <c r="B193" s="169"/>
      <c r="C193" s="125"/>
      <c r="D193" s="194" t="s">
        <v>469</v>
      </c>
      <c r="E193" s="325">
        <v>18500</v>
      </c>
    </row>
    <row r="194" spans="1:5" ht="14.25" customHeight="1">
      <c r="A194" s="166"/>
      <c r="B194" s="169"/>
      <c r="C194" s="234">
        <v>4280</v>
      </c>
      <c r="D194" s="147" t="s">
        <v>265</v>
      </c>
      <c r="E194" s="168">
        <v>3000</v>
      </c>
    </row>
    <row r="195" spans="1:5" ht="14.25" customHeight="1">
      <c r="A195" s="166"/>
      <c r="B195" s="169"/>
      <c r="C195" s="202">
        <v>4300</v>
      </c>
      <c r="D195" s="203" t="s">
        <v>266</v>
      </c>
      <c r="E195" s="322"/>
    </row>
    <row r="196" spans="1:5" ht="14.25" customHeight="1">
      <c r="A196" s="166"/>
      <c r="B196" s="169"/>
      <c r="C196" s="125"/>
      <c r="D196" s="144" t="s">
        <v>470</v>
      </c>
      <c r="E196" s="294"/>
    </row>
    <row r="197" spans="1:5" ht="14.25" customHeight="1">
      <c r="A197" s="166"/>
      <c r="B197" s="169"/>
      <c r="C197" s="125"/>
      <c r="D197" s="144" t="s">
        <v>471</v>
      </c>
      <c r="E197" s="294"/>
    </row>
    <row r="198" spans="1:5" ht="14.25" customHeight="1">
      <c r="A198" s="166"/>
      <c r="B198" s="169"/>
      <c r="C198" s="125"/>
      <c r="D198" s="144" t="s">
        <v>472</v>
      </c>
      <c r="E198" s="294"/>
    </row>
    <row r="199" spans="1:5" ht="14.25" customHeight="1">
      <c r="A199" s="166"/>
      <c r="B199" s="169"/>
      <c r="C199" s="125"/>
      <c r="D199" s="144" t="s">
        <v>473</v>
      </c>
      <c r="E199" s="294"/>
    </row>
    <row r="200" spans="1:5" ht="25.5">
      <c r="A200" s="166"/>
      <c r="B200" s="169"/>
      <c r="C200" s="330"/>
      <c r="D200" s="331" t="s">
        <v>474</v>
      </c>
      <c r="E200" s="329">
        <v>31600</v>
      </c>
    </row>
    <row r="201" spans="1:5" ht="25.5">
      <c r="A201" s="166"/>
      <c r="B201" s="169"/>
      <c r="C201" s="330">
        <v>4360</v>
      </c>
      <c r="D201" s="147" t="s">
        <v>475</v>
      </c>
      <c r="E201" s="329">
        <v>3500</v>
      </c>
    </row>
    <row r="202" spans="1:5" ht="25.5">
      <c r="A202" s="166"/>
      <c r="B202" s="169"/>
      <c r="C202" s="330">
        <v>4370</v>
      </c>
      <c r="D202" s="220" t="s">
        <v>476</v>
      </c>
      <c r="E202" s="329">
        <v>500</v>
      </c>
    </row>
    <row r="203" spans="1:5" ht="14.25" customHeight="1">
      <c r="A203" s="166"/>
      <c r="B203" s="169"/>
      <c r="C203" s="234">
        <v>4410</v>
      </c>
      <c r="D203" s="326" t="s">
        <v>270</v>
      </c>
      <c r="E203" s="329">
        <v>5000</v>
      </c>
    </row>
    <row r="204" spans="1:5" ht="14.25" customHeight="1">
      <c r="A204" s="166"/>
      <c r="B204" s="169"/>
      <c r="C204" s="234">
        <v>4430</v>
      </c>
      <c r="D204" s="321" t="s">
        <v>271</v>
      </c>
      <c r="E204" s="168">
        <v>10000</v>
      </c>
    </row>
    <row r="205" spans="1:5" ht="14.25" customHeight="1">
      <c r="A205" s="166"/>
      <c r="B205" s="169"/>
      <c r="C205" s="234">
        <v>4440</v>
      </c>
      <c r="D205" s="321" t="s">
        <v>306</v>
      </c>
      <c r="E205" s="168">
        <v>13000</v>
      </c>
    </row>
    <row r="206" spans="1:5" ht="27.75" customHeight="1">
      <c r="A206" s="166"/>
      <c r="B206" s="169"/>
      <c r="C206" s="234">
        <v>4700</v>
      </c>
      <c r="D206" s="310" t="s">
        <v>296</v>
      </c>
      <c r="E206" s="322">
        <v>1000</v>
      </c>
    </row>
    <row r="207" spans="1:5" ht="27.75" customHeight="1">
      <c r="A207" s="166"/>
      <c r="B207" s="169"/>
      <c r="C207" s="234">
        <v>4740</v>
      </c>
      <c r="D207" s="310" t="s">
        <v>277</v>
      </c>
      <c r="E207" s="322">
        <v>500</v>
      </c>
    </row>
    <row r="208" spans="1:5" ht="25.5">
      <c r="A208" s="166"/>
      <c r="B208" s="169"/>
      <c r="C208" s="234">
        <v>4750</v>
      </c>
      <c r="D208" s="310" t="s">
        <v>278</v>
      </c>
      <c r="E208" s="322">
        <v>1000</v>
      </c>
    </row>
    <row r="209" spans="1:5" ht="25.5">
      <c r="A209" s="166"/>
      <c r="B209" s="169"/>
      <c r="C209" s="727">
        <v>6060</v>
      </c>
      <c r="D209" s="203" t="s">
        <v>300</v>
      </c>
      <c r="E209" s="204"/>
    </row>
    <row r="210" spans="1:5" ht="12.75">
      <c r="A210" s="166"/>
      <c r="B210" s="169"/>
      <c r="C210" s="728"/>
      <c r="D210" s="144" t="s">
        <v>477</v>
      </c>
      <c r="E210" s="386">
        <v>20000</v>
      </c>
    </row>
    <row r="211" spans="1:5" ht="17.25" customHeight="1">
      <c r="A211" s="217"/>
      <c r="B211" s="235"/>
      <c r="C211" s="187"/>
      <c r="D211" s="188"/>
      <c r="E211" s="12">
        <f>SUM(E162:E210)</f>
        <v>777942</v>
      </c>
    </row>
    <row r="212" spans="1:5" s="160" customFormat="1" ht="17.25" customHeight="1">
      <c r="A212" s="173"/>
      <c r="B212" s="173"/>
      <c r="C212" s="173"/>
      <c r="D212" s="175"/>
      <c r="E212" s="15">
        <f>E211+E160+E156</f>
        <v>887942</v>
      </c>
    </row>
    <row r="213" spans="1:5" s="224" customFormat="1" ht="19.5" customHeight="1">
      <c r="A213" s="176">
        <v>750</v>
      </c>
      <c r="B213" s="236"/>
      <c r="C213" s="236"/>
      <c r="D213" s="129" t="s">
        <v>140</v>
      </c>
      <c r="E213" s="238"/>
    </row>
    <row r="214" spans="1:5" s="135" customFormat="1" ht="18" customHeight="1">
      <c r="A214" s="161"/>
      <c r="B214" s="231">
        <v>75011</v>
      </c>
      <c r="C214" s="231"/>
      <c r="D214" s="133" t="s">
        <v>104</v>
      </c>
      <c r="E214" s="239"/>
    </row>
    <row r="215" spans="1:5" ht="14.25" customHeight="1">
      <c r="A215" s="166"/>
      <c r="B215" s="169"/>
      <c r="C215" s="167">
        <v>4010</v>
      </c>
      <c r="D215" s="326" t="s">
        <v>289</v>
      </c>
      <c r="E215" s="216">
        <v>28231</v>
      </c>
    </row>
    <row r="216" spans="1:5" ht="14.25" customHeight="1">
      <c r="A216" s="166"/>
      <c r="B216" s="169"/>
      <c r="C216" s="167">
        <v>4040</v>
      </c>
      <c r="D216" s="321" t="s">
        <v>304</v>
      </c>
      <c r="E216" s="216">
        <v>2612</v>
      </c>
    </row>
    <row r="217" spans="1:5" ht="14.25" customHeight="1">
      <c r="A217" s="166"/>
      <c r="B217" s="169"/>
      <c r="C217" s="167">
        <v>4110</v>
      </c>
      <c r="D217" s="321" t="s">
        <v>259</v>
      </c>
      <c r="E217" s="216">
        <v>756</v>
      </c>
    </row>
    <row r="218" spans="1:5" ht="14.25" customHeight="1">
      <c r="A218" s="166"/>
      <c r="B218" s="169"/>
      <c r="C218" s="167">
        <v>4120</v>
      </c>
      <c r="D218" s="321" t="s">
        <v>305</v>
      </c>
      <c r="E218" s="216">
        <v>4685</v>
      </c>
    </row>
    <row r="219" spans="1:5" ht="17.25" customHeight="1">
      <c r="A219" s="166"/>
      <c r="B219" s="169"/>
      <c r="C219" s="374"/>
      <c r="D219" s="188"/>
      <c r="E219" s="12">
        <f>SUM(E215:E218)</f>
        <v>36284</v>
      </c>
    </row>
    <row r="220" spans="1:5" s="135" customFormat="1" ht="17.25" customHeight="1">
      <c r="A220" s="161"/>
      <c r="B220" s="231">
        <v>75022</v>
      </c>
      <c r="C220" s="231"/>
      <c r="D220" s="304" t="s">
        <v>307</v>
      </c>
      <c r="E220" s="384"/>
    </row>
    <row r="221" spans="1:5" s="135" customFormat="1" ht="14.25" customHeight="1">
      <c r="A221" s="161"/>
      <c r="B221" s="240"/>
      <c r="C221" s="243">
        <v>3030</v>
      </c>
      <c r="D221" s="273" t="s">
        <v>308</v>
      </c>
      <c r="E221" s="402"/>
    </row>
    <row r="222" spans="1:5" ht="25.5">
      <c r="A222" s="166"/>
      <c r="B222" s="169"/>
      <c r="C222" s="217"/>
      <c r="D222" s="194" t="s">
        <v>478</v>
      </c>
      <c r="E222" s="325">
        <v>220723</v>
      </c>
    </row>
    <row r="223" spans="1:5" ht="12.75">
      <c r="A223" s="166"/>
      <c r="B223" s="169"/>
      <c r="C223" s="218">
        <v>4210</v>
      </c>
      <c r="D223" s="385" t="s">
        <v>262</v>
      </c>
      <c r="E223" s="323">
        <v>8500</v>
      </c>
    </row>
    <row r="224" spans="1:5" ht="14.25" customHeight="1">
      <c r="A224" s="166"/>
      <c r="B224" s="169"/>
      <c r="C224" s="218">
        <v>4300</v>
      </c>
      <c r="D224" s="147" t="s">
        <v>266</v>
      </c>
      <c r="E224" s="168">
        <v>14500</v>
      </c>
    </row>
    <row r="225" spans="1:5" ht="25.5">
      <c r="A225" s="166"/>
      <c r="B225" s="169"/>
      <c r="C225" s="167">
        <v>4360</v>
      </c>
      <c r="D225" s="147" t="s">
        <v>268</v>
      </c>
      <c r="E225" s="168">
        <v>500</v>
      </c>
    </row>
    <row r="226" spans="1:5" ht="16.5" customHeight="1">
      <c r="A226" s="166"/>
      <c r="B226" s="235"/>
      <c r="C226" s="198"/>
      <c r="D226" s="188"/>
      <c r="E226" s="12">
        <f>SUM(E222:E225)</f>
        <v>244223</v>
      </c>
    </row>
    <row r="227" spans="1:5" s="135" customFormat="1" ht="15.75" customHeight="1">
      <c r="A227" s="161"/>
      <c r="B227" s="231">
        <v>75023</v>
      </c>
      <c r="C227" s="231"/>
      <c r="D227" s="403" t="s">
        <v>479</v>
      </c>
      <c r="E227" s="163"/>
    </row>
    <row r="228" spans="1:5" s="139" customFormat="1" ht="15.75" customHeight="1">
      <c r="A228" s="192"/>
      <c r="B228" s="193"/>
      <c r="C228" s="233">
        <v>3020</v>
      </c>
      <c r="D228" s="404" t="s">
        <v>303</v>
      </c>
      <c r="E228" s="165">
        <v>2500</v>
      </c>
    </row>
    <row r="229" spans="1:5" ht="14.25" customHeight="1">
      <c r="A229" s="166"/>
      <c r="B229" s="169"/>
      <c r="C229" s="287">
        <v>4010</v>
      </c>
      <c r="D229" s="299" t="s">
        <v>480</v>
      </c>
      <c r="E229" s="322"/>
    </row>
    <row r="230" spans="1:5" ht="15" customHeight="1">
      <c r="A230" s="166"/>
      <c r="B230" s="169"/>
      <c r="C230" s="235"/>
      <c r="D230" s="328" t="s">
        <v>481</v>
      </c>
      <c r="E230" s="329">
        <v>2018655</v>
      </c>
    </row>
    <row r="231" spans="1:5" ht="14.25" customHeight="1">
      <c r="A231" s="166"/>
      <c r="B231" s="169"/>
      <c r="C231" s="234">
        <v>4040</v>
      </c>
      <c r="D231" s="147" t="s">
        <v>304</v>
      </c>
      <c r="E231" s="168">
        <v>150210</v>
      </c>
    </row>
    <row r="232" spans="1:5" ht="14.25" customHeight="1">
      <c r="A232" s="166"/>
      <c r="B232" s="169"/>
      <c r="C232" s="234">
        <v>4100</v>
      </c>
      <c r="D232" s="147" t="s">
        <v>310</v>
      </c>
      <c r="E232" s="168">
        <v>300</v>
      </c>
    </row>
    <row r="233" spans="1:5" ht="14.25" customHeight="1">
      <c r="A233" s="166"/>
      <c r="B233" s="169"/>
      <c r="C233" s="234">
        <v>4110</v>
      </c>
      <c r="D233" s="147" t="s">
        <v>259</v>
      </c>
      <c r="E233" s="168">
        <v>412500</v>
      </c>
    </row>
    <row r="234" spans="1:5" ht="14.25" customHeight="1">
      <c r="A234" s="166"/>
      <c r="B234" s="169"/>
      <c r="C234" s="234">
        <v>4120</v>
      </c>
      <c r="D234" s="147" t="s">
        <v>305</v>
      </c>
      <c r="E234" s="168">
        <v>53400</v>
      </c>
    </row>
    <row r="235" spans="1:5" ht="12.75" customHeight="1">
      <c r="A235" s="166"/>
      <c r="B235" s="169"/>
      <c r="C235" s="234">
        <v>4140</v>
      </c>
      <c r="D235" s="147" t="s">
        <v>311</v>
      </c>
      <c r="E235" s="168">
        <v>20540</v>
      </c>
    </row>
    <row r="236" spans="1:5" ht="14.25" customHeight="1">
      <c r="A236" s="166"/>
      <c r="B236" s="169"/>
      <c r="C236" s="287">
        <v>4170</v>
      </c>
      <c r="D236" s="385" t="s">
        <v>312</v>
      </c>
      <c r="E236" s="322">
        <v>43700</v>
      </c>
    </row>
    <row r="237" spans="1:5" ht="14.25" customHeight="1">
      <c r="A237" s="166"/>
      <c r="B237" s="169"/>
      <c r="C237" s="167">
        <v>4210</v>
      </c>
      <c r="D237" s="147" t="s">
        <v>262</v>
      </c>
      <c r="E237" s="168">
        <v>90660</v>
      </c>
    </row>
    <row r="238" spans="1:5" ht="14.25" customHeight="1">
      <c r="A238" s="166"/>
      <c r="B238" s="169"/>
      <c r="C238" s="235">
        <v>4260</v>
      </c>
      <c r="D238" s="324" t="s">
        <v>263</v>
      </c>
      <c r="E238" s="294">
        <v>50000</v>
      </c>
    </row>
    <row r="239" spans="1:5" ht="14.25" customHeight="1">
      <c r="A239" s="166"/>
      <c r="B239" s="169"/>
      <c r="C239" s="202">
        <v>4270</v>
      </c>
      <c r="D239" s="203" t="s">
        <v>264</v>
      </c>
      <c r="E239" s="204">
        <v>30450</v>
      </c>
    </row>
    <row r="240" spans="1:5" ht="14.25" customHeight="1">
      <c r="A240" s="166"/>
      <c r="B240" s="169"/>
      <c r="C240" s="287">
        <v>4280</v>
      </c>
      <c r="D240" s="310" t="s">
        <v>293</v>
      </c>
      <c r="E240" s="322">
        <v>4000</v>
      </c>
    </row>
    <row r="241" spans="1:5" ht="14.25" customHeight="1">
      <c r="A241" s="166"/>
      <c r="B241" s="125"/>
      <c r="C241" s="272">
        <v>4300</v>
      </c>
      <c r="D241" s="385" t="s">
        <v>266</v>
      </c>
      <c r="E241" s="405">
        <v>261629</v>
      </c>
    </row>
    <row r="242" spans="1:5" ht="14.25" customHeight="1">
      <c r="A242" s="166"/>
      <c r="B242" s="169"/>
      <c r="C242" s="167">
        <v>4350</v>
      </c>
      <c r="D242" s="321" t="s">
        <v>313</v>
      </c>
      <c r="E242" s="406">
        <v>5000</v>
      </c>
    </row>
    <row r="243" spans="1:5" ht="25.5">
      <c r="A243" s="166"/>
      <c r="B243" s="169"/>
      <c r="C243" s="169">
        <v>4360</v>
      </c>
      <c r="D243" s="321" t="s">
        <v>268</v>
      </c>
      <c r="E243" s="168">
        <v>4500</v>
      </c>
    </row>
    <row r="244" spans="1:5" ht="25.5">
      <c r="A244" s="166"/>
      <c r="B244" s="169"/>
      <c r="C244" s="234">
        <v>4370</v>
      </c>
      <c r="D244" s="321" t="s">
        <v>269</v>
      </c>
      <c r="E244" s="168">
        <v>40000</v>
      </c>
    </row>
    <row r="245" spans="1:5" ht="14.25" customHeight="1">
      <c r="A245" s="166"/>
      <c r="B245" s="169"/>
      <c r="C245" s="169">
        <v>4410</v>
      </c>
      <c r="D245" s="310" t="s">
        <v>270</v>
      </c>
      <c r="E245" s="322">
        <v>40000</v>
      </c>
    </row>
    <row r="246" spans="1:5" ht="14.25" customHeight="1">
      <c r="A246" s="166"/>
      <c r="B246" s="169"/>
      <c r="C246" s="202">
        <v>4430</v>
      </c>
      <c r="D246" s="203" t="s">
        <v>271</v>
      </c>
      <c r="E246" s="322">
        <v>65800</v>
      </c>
    </row>
    <row r="247" spans="1:5" ht="14.25" customHeight="1">
      <c r="A247" s="166"/>
      <c r="B247" s="169"/>
      <c r="C247" s="234">
        <v>4440</v>
      </c>
      <c r="D247" s="147" t="s">
        <v>272</v>
      </c>
      <c r="E247" s="168">
        <v>41335</v>
      </c>
    </row>
    <row r="248" spans="1:5" ht="27" customHeight="1">
      <c r="A248" s="166"/>
      <c r="B248" s="169"/>
      <c r="C248" s="234">
        <v>4700</v>
      </c>
      <c r="D248" s="321" t="s">
        <v>296</v>
      </c>
      <c r="E248" s="168">
        <v>48300</v>
      </c>
    </row>
    <row r="249" spans="1:5" ht="25.5">
      <c r="A249" s="166"/>
      <c r="B249" s="169"/>
      <c r="C249" s="169">
        <v>4740</v>
      </c>
      <c r="D249" s="310" t="s">
        <v>297</v>
      </c>
      <c r="E249" s="322">
        <v>2000</v>
      </c>
    </row>
    <row r="250" spans="1:5" ht="25.5">
      <c r="A250" s="166"/>
      <c r="B250" s="169"/>
      <c r="C250" s="287">
        <v>4750</v>
      </c>
      <c r="D250" s="334" t="s">
        <v>482</v>
      </c>
      <c r="E250" s="322"/>
    </row>
    <row r="251" spans="1:5" ht="25.5">
      <c r="A251" s="166"/>
      <c r="B251" s="169"/>
      <c r="C251" s="125"/>
      <c r="D251" s="144" t="s">
        <v>483</v>
      </c>
      <c r="E251" s="373">
        <v>16250</v>
      </c>
    </row>
    <row r="252" spans="1:5" ht="29.25" customHeight="1">
      <c r="A252" s="166"/>
      <c r="B252" s="166"/>
      <c r="C252" s="234">
        <v>6050</v>
      </c>
      <c r="D252" s="185" t="s">
        <v>484</v>
      </c>
      <c r="E252" s="168">
        <v>68179.7</v>
      </c>
    </row>
    <row r="253" spans="1:5" ht="12.75">
      <c r="A253" s="166"/>
      <c r="B253" s="169"/>
      <c r="C253" s="198"/>
      <c r="D253" s="188"/>
      <c r="E253" s="12">
        <f>SUM(E228:E252)</f>
        <v>3469908.7</v>
      </c>
    </row>
    <row r="254" spans="1:5" s="135" customFormat="1" ht="12.75">
      <c r="A254" s="161"/>
      <c r="B254" s="215">
        <v>75095</v>
      </c>
      <c r="C254" s="231"/>
      <c r="D254" s="383" t="s">
        <v>102</v>
      </c>
      <c r="E254" s="384"/>
    </row>
    <row r="255" spans="1:5" s="139" customFormat="1" ht="43.5" customHeight="1">
      <c r="A255" s="192"/>
      <c r="B255" s="192"/>
      <c r="C255" s="164">
        <v>2820</v>
      </c>
      <c r="D255" s="241" t="s">
        <v>315</v>
      </c>
      <c r="E255" s="165">
        <v>30000</v>
      </c>
    </row>
    <row r="256" spans="1:5" s="139" customFormat="1" ht="12.75">
      <c r="A256" s="192"/>
      <c r="B256" s="192"/>
      <c r="C256" s="164">
        <v>4118</v>
      </c>
      <c r="D256" s="147" t="s">
        <v>259</v>
      </c>
      <c r="E256" s="165">
        <v>2734.17</v>
      </c>
    </row>
    <row r="257" spans="1:5" s="139" customFormat="1" ht="12.75">
      <c r="A257" s="407"/>
      <c r="B257" s="407"/>
      <c r="C257" s="164">
        <v>4119</v>
      </c>
      <c r="D257" s="147" t="s">
        <v>259</v>
      </c>
      <c r="E257" s="165">
        <v>482.52</v>
      </c>
    </row>
    <row r="258" spans="1:5" ht="14.25" customHeight="1">
      <c r="A258" s="218"/>
      <c r="B258" s="218"/>
      <c r="C258" s="234">
        <v>4128</v>
      </c>
      <c r="D258" s="147" t="s">
        <v>305</v>
      </c>
      <c r="E258" s="168">
        <v>440.82</v>
      </c>
    </row>
    <row r="259" spans="1:5" ht="14.25" customHeight="1">
      <c r="A259" s="166"/>
      <c r="B259" s="166"/>
      <c r="C259" s="234">
        <v>4129</v>
      </c>
      <c r="D259" s="147" t="s">
        <v>305</v>
      </c>
      <c r="E259" s="168">
        <v>77.81</v>
      </c>
    </row>
    <row r="260" spans="1:5" s="139" customFormat="1" ht="12.75">
      <c r="A260" s="192"/>
      <c r="B260" s="192"/>
      <c r="C260" s="164">
        <v>4170</v>
      </c>
      <c r="D260" s="147" t="s">
        <v>312</v>
      </c>
      <c r="E260" s="165">
        <v>5000</v>
      </c>
    </row>
    <row r="261" spans="1:5" s="139" customFormat="1" ht="12.75">
      <c r="A261" s="192"/>
      <c r="B261" s="192"/>
      <c r="C261" s="164">
        <v>4178</v>
      </c>
      <c r="D261" s="147" t="s">
        <v>312</v>
      </c>
      <c r="E261" s="165">
        <v>105507.68</v>
      </c>
    </row>
    <row r="262" spans="1:5" s="139" customFormat="1" ht="12.75">
      <c r="A262" s="192"/>
      <c r="B262" s="192"/>
      <c r="C262" s="164">
        <v>4179</v>
      </c>
      <c r="D262" s="147" t="s">
        <v>312</v>
      </c>
      <c r="E262" s="165">
        <v>18619</v>
      </c>
    </row>
    <row r="263" spans="1:5" ht="14.25" customHeight="1">
      <c r="A263" s="166"/>
      <c r="B263" s="166"/>
      <c r="C263" s="234">
        <v>4218</v>
      </c>
      <c r="D263" s="147" t="s">
        <v>262</v>
      </c>
      <c r="E263" s="168">
        <v>12010.5</v>
      </c>
    </row>
    <row r="264" spans="1:5" ht="14.25" customHeight="1">
      <c r="A264" s="166"/>
      <c r="B264" s="166"/>
      <c r="C264" s="234">
        <v>4219</v>
      </c>
      <c r="D264" s="147" t="s">
        <v>262</v>
      </c>
      <c r="E264" s="168">
        <v>2119.5</v>
      </c>
    </row>
    <row r="265" spans="1:5" ht="14.25" customHeight="1">
      <c r="A265" s="166"/>
      <c r="B265" s="166"/>
      <c r="C265" s="234">
        <v>4308</v>
      </c>
      <c r="D265" s="147" t="s">
        <v>266</v>
      </c>
      <c r="E265" s="168">
        <v>43717.65</v>
      </c>
    </row>
    <row r="266" spans="1:5" ht="14.25" customHeight="1">
      <c r="A266" s="166"/>
      <c r="B266" s="166"/>
      <c r="C266" s="234">
        <v>4309</v>
      </c>
      <c r="D266" s="147" t="s">
        <v>266</v>
      </c>
      <c r="E266" s="168">
        <v>7714.85</v>
      </c>
    </row>
    <row r="267" spans="1:5" s="139" customFormat="1" ht="30" customHeight="1">
      <c r="A267" s="192"/>
      <c r="B267" s="192"/>
      <c r="C267" s="164">
        <v>4390</v>
      </c>
      <c r="D267" s="147" t="s">
        <v>316</v>
      </c>
      <c r="E267" s="165">
        <v>5000</v>
      </c>
    </row>
    <row r="268" spans="1:5" ht="25.5">
      <c r="A268" s="166"/>
      <c r="B268" s="166"/>
      <c r="C268" s="234">
        <v>4758</v>
      </c>
      <c r="D268" s="147" t="s">
        <v>278</v>
      </c>
      <c r="E268" s="168">
        <v>1428</v>
      </c>
    </row>
    <row r="269" spans="1:5" ht="25.5">
      <c r="A269" s="166"/>
      <c r="B269" s="166"/>
      <c r="C269" s="234">
        <v>4759</v>
      </c>
      <c r="D269" s="147" t="s">
        <v>278</v>
      </c>
      <c r="E269" s="168">
        <v>252</v>
      </c>
    </row>
    <row r="270" spans="1:5" s="139" customFormat="1" ht="89.25">
      <c r="A270" s="192"/>
      <c r="B270" s="192"/>
      <c r="C270" s="164">
        <v>6610</v>
      </c>
      <c r="D270" s="208" t="s">
        <v>485</v>
      </c>
      <c r="E270" s="165">
        <v>43178.35</v>
      </c>
    </row>
    <row r="271" spans="1:5" ht="14.25" customHeight="1">
      <c r="A271" s="217"/>
      <c r="B271" s="217"/>
      <c r="C271" s="198"/>
      <c r="D271" s="188"/>
      <c r="E271" s="12">
        <f>SUM(E255:E270)</f>
        <v>278282.85</v>
      </c>
    </row>
    <row r="272" spans="1:5" s="131" customFormat="1" ht="15.75">
      <c r="A272" s="152"/>
      <c r="B272" s="152"/>
      <c r="C272" s="152"/>
      <c r="D272" s="154"/>
      <c r="E272" s="155">
        <f>E253+E226+E219+E271</f>
        <v>4028698.5500000003</v>
      </c>
    </row>
    <row r="273" spans="1:5" s="224" customFormat="1" ht="51" customHeight="1">
      <c r="A273" s="176">
        <v>751</v>
      </c>
      <c r="B273" s="236"/>
      <c r="C273" s="236"/>
      <c r="D273" s="129" t="s">
        <v>105</v>
      </c>
      <c r="E273" s="408"/>
    </row>
    <row r="274" spans="1:5" s="135" customFormat="1" ht="27" customHeight="1">
      <c r="A274" s="247"/>
      <c r="B274" s="215">
        <v>75101</v>
      </c>
      <c r="C274" s="215"/>
      <c r="D274" s="133" t="s">
        <v>106</v>
      </c>
      <c r="E274" s="409"/>
    </row>
    <row r="275" spans="1:5" ht="14.25" customHeight="1">
      <c r="A275" s="166"/>
      <c r="B275" s="166"/>
      <c r="C275" s="167">
        <v>4110</v>
      </c>
      <c r="D275" s="321" t="s">
        <v>259</v>
      </c>
      <c r="E275" s="216">
        <v>387</v>
      </c>
    </row>
    <row r="276" spans="1:5" ht="14.25" customHeight="1">
      <c r="A276" s="166"/>
      <c r="B276" s="166"/>
      <c r="C276" s="167">
        <v>4120</v>
      </c>
      <c r="D276" s="321" t="s">
        <v>305</v>
      </c>
      <c r="E276" s="216">
        <v>63</v>
      </c>
    </row>
    <row r="277" spans="1:5" ht="14.25" customHeight="1">
      <c r="A277" s="166"/>
      <c r="B277" s="166"/>
      <c r="C277" s="167">
        <v>4170</v>
      </c>
      <c r="D277" s="310" t="s">
        <v>312</v>
      </c>
      <c r="E277" s="204">
        <v>2550</v>
      </c>
    </row>
    <row r="278" spans="1:5" ht="14.25" customHeight="1">
      <c r="A278" s="251"/>
      <c r="B278" s="217"/>
      <c r="C278" s="410"/>
      <c r="D278" s="188"/>
      <c r="E278" s="12">
        <f>SUM(E275:E277)</f>
        <v>3000</v>
      </c>
    </row>
    <row r="279" spans="1:5" s="160" customFormat="1" ht="14.25" customHeight="1">
      <c r="A279" s="172"/>
      <c r="B279" s="173"/>
      <c r="C279" s="173"/>
      <c r="D279" s="175"/>
      <c r="E279" s="15">
        <f>SUM(E278)</f>
        <v>3000</v>
      </c>
    </row>
    <row r="280" spans="1:5" s="131" customFormat="1" ht="36" customHeight="1">
      <c r="A280" s="288">
        <v>754</v>
      </c>
      <c r="B280" s="280"/>
      <c r="C280" s="280"/>
      <c r="D280" s="246" t="s">
        <v>317</v>
      </c>
      <c r="E280" s="255"/>
    </row>
    <row r="281" spans="1:5" ht="18.75" customHeight="1">
      <c r="A281" s="264"/>
      <c r="B281" s="256">
        <v>75404</v>
      </c>
      <c r="C281" s="256"/>
      <c r="D281" s="250" t="s">
        <v>318</v>
      </c>
      <c r="E281" s="168"/>
    </row>
    <row r="282" spans="1:5" ht="12.75">
      <c r="A282" s="264"/>
      <c r="B282" s="266"/>
      <c r="C282" s="261">
        <v>3000</v>
      </c>
      <c r="D282" s="147" t="s">
        <v>319</v>
      </c>
      <c r="E282" s="168">
        <v>500</v>
      </c>
    </row>
    <row r="283" spans="1:5" ht="14.25" customHeight="1">
      <c r="A283" s="264"/>
      <c r="B283" s="257"/>
      <c r="C283" s="374"/>
      <c r="D283" s="188"/>
      <c r="E283" s="12">
        <f>SUM(E282:E282)</f>
        <v>500</v>
      </c>
    </row>
    <row r="284" spans="1:5" ht="12.75">
      <c r="A284" s="264"/>
      <c r="B284" s="248">
        <v>75405</v>
      </c>
      <c r="C284" s="256"/>
      <c r="D284" s="250" t="s">
        <v>320</v>
      </c>
      <c r="E284" s="168"/>
    </row>
    <row r="285" spans="1:5" ht="27" customHeight="1">
      <c r="A285" s="264"/>
      <c r="B285" s="264"/>
      <c r="C285" s="261">
        <v>3070</v>
      </c>
      <c r="D285" s="241" t="s">
        <v>321</v>
      </c>
      <c r="E285" s="168">
        <v>25200</v>
      </c>
    </row>
    <row r="286" spans="1:5" ht="25.5">
      <c r="A286" s="264"/>
      <c r="B286" s="264"/>
      <c r="C286" s="261">
        <v>4050</v>
      </c>
      <c r="D286" s="241" t="s">
        <v>322</v>
      </c>
      <c r="E286" s="168">
        <v>176000</v>
      </c>
    </row>
    <row r="287" spans="1:5" ht="25.5">
      <c r="A287" s="264"/>
      <c r="B287" s="264"/>
      <c r="C287" s="261">
        <v>4060</v>
      </c>
      <c r="D287" s="411" t="s">
        <v>323</v>
      </c>
      <c r="E287" s="168">
        <v>8730</v>
      </c>
    </row>
    <row r="288" spans="1:5" ht="38.25">
      <c r="A288" s="264"/>
      <c r="B288" s="264"/>
      <c r="C288" s="261">
        <v>4070</v>
      </c>
      <c r="D288" s="411" t="s">
        <v>324</v>
      </c>
      <c r="E288" s="168">
        <v>14500</v>
      </c>
    </row>
    <row r="289" spans="1:5" ht="12.75">
      <c r="A289" s="264"/>
      <c r="B289" s="264"/>
      <c r="C289" s="261">
        <v>4170</v>
      </c>
      <c r="D289" s="411" t="s">
        <v>261</v>
      </c>
      <c r="E289" s="168">
        <v>120</v>
      </c>
    </row>
    <row r="290" spans="1:5" ht="25.5">
      <c r="A290" s="264"/>
      <c r="B290" s="264"/>
      <c r="C290" s="261">
        <v>4180</v>
      </c>
      <c r="D290" s="411" t="s">
        <v>325</v>
      </c>
      <c r="E290" s="168">
        <v>9500</v>
      </c>
    </row>
    <row r="291" spans="1:5" ht="14.25" customHeight="1">
      <c r="A291" s="264"/>
      <c r="B291" s="264"/>
      <c r="C291" s="261">
        <v>4210</v>
      </c>
      <c r="D291" s="411" t="s">
        <v>262</v>
      </c>
      <c r="E291" s="168">
        <v>7105</v>
      </c>
    </row>
    <row r="292" spans="1:5" ht="14.25" customHeight="1">
      <c r="A292" s="264"/>
      <c r="B292" s="264"/>
      <c r="C292" s="261">
        <v>4220</v>
      </c>
      <c r="D292" s="411" t="s">
        <v>326</v>
      </c>
      <c r="E292" s="168">
        <v>40</v>
      </c>
    </row>
    <row r="293" spans="1:5" ht="24.75" customHeight="1">
      <c r="A293" s="264"/>
      <c r="B293" s="264"/>
      <c r="C293" s="261">
        <v>4230</v>
      </c>
      <c r="D293" s="411" t="s">
        <v>486</v>
      </c>
      <c r="E293" s="168">
        <v>30</v>
      </c>
    </row>
    <row r="294" spans="1:5" ht="14.25" customHeight="1">
      <c r="A294" s="252"/>
      <c r="B294" s="252"/>
      <c r="C294" s="258">
        <v>4250</v>
      </c>
      <c r="D294" s="241" t="s">
        <v>328</v>
      </c>
      <c r="E294" s="168">
        <v>3390</v>
      </c>
    </row>
    <row r="295" spans="1:5" ht="14.25" customHeight="1">
      <c r="A295" s="265"/>
      <c r="B295" s="265"/>
      <c r="C295" s="261">
        <v>4270</v>
      </c>
      <c r="D295" s="411" t="s">
        <v>264</v>
      </c>
      <c r="E295" s="168">
        <v>235</v>
      </c>
    </row>
    <row r="296" spans="1:5" ht="14.25" customHeight="1">
      <c r="A296" s="264"/>
      <c r="B296" s="264"/>
      <c r="C296" s="261">
        <v>4280</v>
      </c>
      <c r="D296" s="411" t="s">
        <v>265</v>
      </c>
      <c r="E296" s="168">
        <v>1880</v>
      </c>
    </row>
    <row r="297" spans="1:5" ht="14.25" customHeight="1">
      <c r="A297" s="264"/>
      <c r="B297" s="264"/>
      <c r="C297" s="261">
        <v>4300</v>
      </c>
      <c r="D297" s="411" t="s">
        <v>266</v>
      </c>
      <c r="E297" s="168">
        <v>605</v>
      </c>
    </row>
    <row r="298" spans="1:5" ht="25.5">
      <c r="A298" s="264"/>
      <c r="B298" s="264"/>
      <c r="C298" s="261">
        <v>4370</v>
      </c>
      <c r="D298" s="147" t="s">
        <v>269</v>
      </c>
      <c r="E298" s="168">
        <v>15</v>
      </c>
    </row>
    <row r="299" spans="1:5" ht="25.5">
      <c r="A299" s="264"/>
      <c r="B299" s="264"/>
      <c r="C299" s="261">
        <v>4390</v>
      </c>
      <c r="D299" s="321" t="s">
        <v>316</v>
      </c>
      <c r="E299" s="168">
        <v>60</v>
      </c>
    </row>
    <row r="300" spans="1:5" ht="14.25" customHeight="1">
      <c r="A300" s="264"/>
      <c r="B300" s="264"/>
      <c r="C300" s="261">
        <v>4410</v>
      </c>
      <c r="D300" s="411" t="s">
        <v>270</v>
      </c>
      <c r="E300" s="168">
        <v>3780</v>
      </c>
    </row>
    <row r="301" spans="1:5" ht="25.5">
      <c r="A301" s="264"/>
      <c r="B301" s="264"/>
      <c r="C301" s="261">
        <v>4520</v>
      </c>
      <c r="D301" s="411" t="s">
        <v>329</v>
      </c>
      <c r="E301" s="168">
        <v>25</v>
      </c>
    </row>
    <row r="302" spans="1:5" ht="29.25" customHeight="1">
      <c r="A302" s="264"/>
      <c r="B302" s="264"/>
      <c r="C302" s="261">
        <v>4740</v>
      </c>
      <c r="D302" s="411" t="s">
        <v>277</v>
      </c>
      <c r="E302" s="168">
        <v>245</v>
      </c>
    </row>
    <row r="303" spans="1:5" ht="16.5" customHeight="1">
      <c r="A303" s="264"/>
      <c r="B303" s="252"/>
      <c r="C303" s="187"/>
      <c r="D303" s="188"/>
      <c r="E303" s="12">
        <f>SUM(E285:E302)</f>
        <v>251460</v>
      </c>
    </row>
    <row r="304" spans="1:5" s="135" customFormat="1" ht="17.25" customHeight="1">
      <c r="A304" s="269"/>
      <c r="B304" s="215">
        <v>75412</v>
      </c>
      <c r="C304" s="256"/>
      <c r="D304" s="250" t="s">
        <v>330</v>
      </c>
      <c r="E304" s="163"/>
    </row>
    <row r="305" spans="1:5" s="139" customFormat="1" ht="17.25" customHeight="1">
      <c r="A305" s="284"/>
      <c r="B305" s="192"/>
      <c r="C305" s="262">
        <v>3020</v>
      </c>
      <c r="D305" s="263" t="s">
        <v>256</v>
      </c>
      <c r="E305" s="165">
        <v>4000</v>
      </c>
    </row>
    <row r="306" spans="1:5" ht="14.25" customHeight="1">
      <c r="A306" s="264"/>
      <c r="B306" s="264"/>
      <c r="C306" s="261">
        <v>4170</v>
      </c>
      <c r="D306" s="411" t="s">
        <v>312</v>
      </c>
      <c r="E306" s="322">
        <v>9000</v>
      </c>
    </row>
    <row r="307" spans="1:5" ht="14.25" customHeight="1">
      <c r="A307" s="264"/>
      <c r="B307" s="264"/>
      <c r="C307" s="412">
        <v>4210</v>
      </c>
      <c r="D307" s="413" t="s">
        <v>262</v>
      </c>
      <c r="E307" s="322"/>
    </row>
    <row r="308" spans="1:5" ht="27.75" customHeight="1">
      <c r="A308" s="264"/>
      <c r="B308" s="264"/>
      <c r="C308" s="257"/>
      <c r="D308" s="414" t="s">
        <v>487</v>
      </c>
      <c r="E308" s="294"/>
    </row>
    <row r="309" spans="1:5" ht="12.75">
      <c r="A309" s="264"/>
      <c r="B309" s="264"/>
      <c r="C309" s="257"/>
      <c r="D309" s="414" t="s">
        <v>488</v>
      </c>
      <c r="E309" s="294"/>
    </row>
    <row r="310" spans="1:5" ht="14.25" customHeight="1">
      <c r="A310" s="264"/>
      <c r="B310" s="264"/>
      <c r="C310" s="257"/>
      <c r="D310" s="414" t="s">
        <v>489</v>
      </c>
      <c r="E310" s="294">
        <v>40000</v>
      </c>
    </row>
    <row r="311" spans="1:5" ht="14.25" customHeight="1">
      <c r="A311" s="264"/>
      <c r="B311" s="264"/>
      <c r="C311" s="730">
        <v>4270</v>
      </c>
      <c r="D311" s="413" t="s">
        <v>264</v>
      </c>
      <c r="E311" s="322"/>
    </row>
    <row r="312" spans="1:5" ht="14.25" customHeight="1">
      <c r="A312" s="264"/>
      <c r="B312" s="264"/>
      <c r="C312" s="731"/>
      <c r="D312" s="414" t="s">
        <v>490</v>
      </c>
      <c r="E312" s="294"/>
    </row>
    <row r="313" spans="1:5" ht="18" customHeight="1">
      <c r="A313" s="264"/>
      <c r="B313" s="264"/>
      <c r="C313" s="731"/>
      <c r="D313" s="393" t="s">
        <v>491</v>
      </c>
      <c r="E313" s="329">
        <v>5000</v>
      </c>
    </row>
    <row r="314" spans="1:5" ht="14.25" customHeight="1">
      <c r="A314" s="264"/>
      <c r="B314" s="264"/>
      <c r="C314" s="261">
        <v>4280</v>
      </c>
      <c r="D314" s="419" t="s">
        <v>265</v>
      </c>
      <c r="E314" s="329">
        <v>2000</v>
      </c>
    </row>
    <row r="315" spans="1:5" ht="14.25" customHeight="1">
      <c r="A315" s="264"/>
      <c r="B315" s="264"/>
      <c r="C315" s="412">
        <v>4300</v>
      </c>
      <c r="D315" s="413" t="s">
        <v>266</v>
      </c>
      <c r="E315" s="322"/>
    </row>
    <row r="316" spans="1:5" ht="14.25" customHeight="1">
      <c r="A316" s="264"/>
      <c r="B316" s="264"/>
      <c r="C316" s="257"/>
      <c r="D316" s="414" t="s">
        <v>492</v>
      </c>
      <c r="E316" s="294"/>
    </row>
    <row r="317" spans="1:5" ht="14.25" customHeight="1">
      <c r="A317" s="264"/>
      <c r="B317" s="264"/>
      <c r="C317" s="257"/>
      <c r="D317" s="414" t="s">
        <v>493</v>
      </c>
      <c r="E317" s="294"/>
    </row>
    <row r="318" spans="1:5" ht="14.25" customHeight="1">
      <c r="A318" s="264"/>
      <c r="B318" s="264"/>
      <c r="C318" s="197"/>
      <c r="D318" s="393" t="s">
        <v>494</v>
      </c>
      <c r="E318" s="329">
        <v>10500</v>
      </c>
    </row>
    <row r="319" spans="1:5" ht="30" customHeight="1">
      <c r="A319" s="166"/>
      <c r="B319" s="166"/>
      <c r="C319" s="234">
        <v>4370</v>
      </c>
      <c r="D319" s="321" t="s">
        <v>269</v>
      </c>
      <c r="E319" s="168">
        <v>1200</v>
      </c>
    </row>
    <row r="320" spans="1:5" ht="19.5" customHeight="1">
      <c r="A320" s="264"/>
      <c r="B320" s="264"/>
      <c r="C320" s="412">
        <v>4430</v>
      </c>
      <c r="D320" s="411" t="s">
        <v>495</v>
      </c>
      <c r="E320" s="168">
        <v>9000</v>
      </c>
    </row>
    <row r="321" spans="1:5" ht="12.75">
      <c r="A321" s="264"/>
      <c r="B321" s="252"/>
      <c r="C321" s="187"/>
      <c r="D321" s="188"/>
      <c r="E321" s="12">
        <f>SUM(E305:E320)</f>
        <v>80700</v>
      </c>
    </row>
    <row r="322" spans="1:5" s="135" customFormat="1" ht="12.75">
      <c r="A322" s="269"/>
      <c r="B322" s="266">
        <v>75414</v>
      </c>
      <c r="C322" s="256"/>
      <c r="D322" s="250" t="s">
        <v>332</v>
      </c>
      <c r="E322" s="163"/>
    </row>
    <row r="323" spans="1:5" ht="14.25" customHeight="1">
      <c r="A323" s="264"/>
      <c r="B323" s="257"/>
      <c r="C323" s="261">
        <v>4170</v>
      </c>
      <c r="D323" s="411" t="s">
        <v>312</v>
      </c>
      <c r="E323" s="322">
        <v>5500</v>
      </c>
    </row>
    <row r="324" spans="1:5" ht="12.75">
      <c r="A324" s="264"/>
      <c r="B324" s="257"/>
      <c r="C324" s="412">
        <v>4210</v>
      </c>
      <c r="D324" s="413" t="s">
        <v>262</v>
      </c>
      <c r="E324" s="322"/>
    </row>
    <row r="325" spans="1:5" ht="29.25" customHeight="1">
      <c r="A325" s="264"/>
      <c r="B325" s="257"/>
      <c r="C325" s="197"/>
      <c r="D325" s="393" t="s">
        <v>496</v>
      </c>
      <c r="E325" s="329">
        <v>7000</v>
      </c>
    </row>
    <row r="326" spans="1:5" ht="12.75">
      <c r="A326" s="264"/>
      <c r="B326" s="257"/>
      <c r="C326" s="415">
        <v>4300</v>
      </c>
      <c r="D326" s="413" t="s">
        <v>266</v>
      </c>
      <c r="E326" s="322">
        <v>2500</v>
      </c>
    </row>
    <row r="327" spans="1:5" ht="31.5" customHeight="1">
      <c r="A327" s="264"/>
      <c r="B327" s="266"/>
      <c r="C327" s="262">
        <v>4360</v>
      </c>
      <c r="D327" s="321" t="s">
        <v>268</v>
      </c>
      <c r="E327" s="168">
        <v>200</v>
      </c>
    </row>
    <row r="328" spans="1:5" s="135" customFormat="1" ht="12.75">
      <c r="A328" s="269"/>
      <c r="B328" s="268"/>
      <c r="C328" s="277"/>
      <c r="D328" s="278"/>
      <c r="E328" s="12">
        <f>SUM(E323:E327)</f>
        <v>15200</v>
      </c>
    </row>
    <row r="329" spans="1:5" s="135" customFormat="1" ht="14.25" customHeight="1">
      <c r="A329" s="269"/>
      <c r="B329" s="266">
        <v>75421</v>
      </c>
      <c r="C329" s="248"/>
      <c r="D329" s="420" t="s">
        <v>333</v>
      </c>
      <c r="E329" s="384"/>
    </row>
    <row r="330" spans="1:5" ht="41.25" customHeight="1">
      <c r="A330" s="264"/>
      <c r="B330" s="257"/>
      <c r="C330" s="218">
        <v>2710</v>
      </c>
      <c r="D330" s="421" t="s">
        <v>334</v>
      </c>
      <c r="E330" s="323"/>
    </row>
    <row r="331" spans="1:5" ht="13.5" customHeight="1">
      <c r="A331" s="264"/>
      <c r="B331" s="257"/>
      <c r="C331" s="252"/>
      <c r="D331" s="422" t="s">
        <v>497</v>
      </c>
      <c r="E331" s="327">
        <v>9450</v>
      </c>
    </row>
    <row r="332" spans="1:5" ht="12.75">
      <c r="A332" s="264"/>
      <c r="B332" s="197"/>
      <c r="C332" s="410"/>
      <c r="D332" s="354"/>
      <c r="E332" s="57">
        <f>SUM(E330:E331)</f>
        <v>9450</v>
      </c>
    </row>
    <row r="333" spans="1:5" s="135" customFormat="1" ht="12.75">
      <c r="A333" s="269"/>
      <c r="B333" s="256">
        <v>75495</v>
      </c>
      <c r="C333" s="256"/>
      <c r="D333" s="250" t="s">
        <v>102</v>
      </c>
      <c r="E333" s="163"/>
    </row>
    <row r="334" spans="1:5" s="135" customFormat="1" ht="12.75">
      <c r="A334" s="269"/>
      <c r="B334" s="266"/>
      <c r="C334" s="270">
        <v>4300</v>
      </c>
      <c r="D334" s="271" t="s">
        <v>266</v>
      </c>
      <c r="E334" s="165">
        <v>2800</v>
      </c>
    </row>
    <row r="335" spans="1:5" ht="12.75">
      <c r="A335" s="166"/>
      <c r="B335" s="169"/>
      <c r="C335" s="272">
        <v>6050</v>
      </c>
      <c r="D335" s="273" t="s">
        <v>251</v>
      </c>
      <c r="E335" s="274"/>
    </row>
    <row r="336" spans="1:5" ht="12.75">
      <c r="A336" s="166"/>
      <c r="B336" s="169"/>
      <c r="C336" s="275"/>
      <c r="D336" s="276" t="s">
        <v>335</v>
      </c>
      <c r="E336" s="274">
        <v>50000</v>
      </c>
    </row>
    <row r="337" spans="1:5" s="135" customFormat="1" ht="12.75">
      <c r="A337" s="150"/>
      <c r="B337" s="268"/>
      <c r="C337" s="141"/>
      <c r="D337" s="142"/>
      <c r="E337" s="12">
        <f>SUM(E334:E336)</f>
        <v>52800</v>
      </c>
    </row>
    <row r="338" spans="1:5" s="160" customFormat="1" ht="14.25" customHeight="1">
      <c r="A338" s="174"/>
      <c r="B338" s="174"/>
      <c r="C338" s="174"/>
      <c r="D338" s="175"/>
      <c r="E338" s="15">
        <f>E332+E328+E321+E303+E283+E337</f>
        <v>410110</v>
      </c>
    </row>
    <row r="339" spans="1:5" s="131" customFormat="1" ht="63">
      <c r="A339" s="288">
        <v>756</v>
      </c>
      <c r="B339" s="254"/>
      <c r="C339" s="254"/>
      <c r="D339" s="246" t="s">
        <v>336</v>
      </c>
      <c r="E339" s="255"/>
    </row>
    <row r="340" spans="1:5" s="135" customFormat="1" ht="25.5">
      <c r="A340" s="269"/>
      <c r="B340" s="248">
        <v>75647</v>
      </c>
      <c r="C340" s="248"/>
      <c r="D340" s="250" t="s">
        <v>337</v>
      </c>
      <c r="E340" s="163"/>
    </row>
    <row r="341" spans="1:5" s="135" customFormat="1" ht="12.75">
      <c r="A341" s="269"/>
      <c r="B341" s="269"/>
      <c r="C341" s="423">
        <v>4210</v>
      </c>
      <c r="D341" s="263" t="s">
        <v>262</v>
      </c>
      <c r="E341" s="165">
        <v>1000</v>
      </c>
    </row>
    <row r="342" spans="1:5" ht="14.25" customHeight="1">
      <c r="A342" s="264"/>
      <c r="B342" s="264"/>
      <c r="C342" s="258">
        <v>4300</v>
      </c>
      <c r="D342" s="241" t="s">
        <v>338</v>
      </c>
      <c r="E342" s="168">
        <v>2000</v>
      </c>
    </row>
    <row r="343" spans="1:5" ht="16.5" customHeight="1">
      <c r="A343" s="264"/>
      <c r="B343" s="264"/>
      <c r="C343" s="258">
        <v>4580</v>
      </c>
      <c r="D343" s="241" t="s">
        <v>339</v>
      </c>
      <c r="E343" s="168">
        <v>1000000</v>
      </c>
    </row>
    <row r="344" spans="1:5" ht="17.25" customHeight="1">
      <c r="A344" s="264"/>
      <c r="B344" s="264"/>
      <c r="C344" s="258">
        <v>4610</v>
      </c>
      <c r="D344" s="241" t="s">
        <v>340</v>
      </c>
      <c r="E344" s="168">
        <v>3000</v>
      </c>
    </row>
    <row r="345" spans="1:5" ht="25.5">
      <c r="A345" s="264"/>
      <c r="B345" s="264"/>
      <c r="C345" s="258">
        <v>4740</v>
      </c>
      <c r="D345" s="147" t="s">
        <v>341</v>
      </c>
      <c r="E345" s="168">
        <v>800</v>
      </c>
    </row>
    <row r="346" spans="1:5" ht="25.5">
      <c r="A346" s="264"/>
      <c r="B346" s="264"/>
      <c r="C346" s="252">
        <v>4750</v>
      </c>
      <c r="D346" s="147" t="s">
        <v>278</v>
      </c>
      <c r="E346" s="168">
        <v>14400</v>
      </c>
    </row>
    <row r="347" spans="1:5" ht="14.25" customHeight="1">
      <c r="A347" s="252"/>
      <c r="B347" s="252"/>
      <c r="C347" s="252"/>
      <c r="D347" s="241"/>
      <c r="E347" s="12">
        <f>SUM(E341:E346)</f>
        <v>1021200</v>
      </c>
    </row>
    <row r="348" spans="1:5" s="160" customFormat="1" ht="14.25" customHeight="1">
      <c r="A348" s="279"/>
      <c r="B348" s="174"/>
      <c r="C348" s="174"/>
      <c r="D348" s="175"/>
      <c r="E348" s="15">
        <f>SUM(E347)</f>
        <v>1021200</v>
      </c>
    </row>
    <row r="349" spans="1:5" s="131" customFormat="1" ht="21" customHeight="1">
      <c r="A349" s="288">
        <v>757</v>
      </c>
      <c r="B349" s="280"/>
      <c r="C349" s="280"/>
      <c r="D349" s="246" t="s">
        <v>342</v>
      </c>
      <c r="E349" s="255"/>
    </row>
    <row r="350" spans="1:5" s="135" customFormat="1" ht="28.5" customHeight="1">
      <c r="A350" s="424"/>
      <c r="B350" s="248">
        <v>75702</v>
      </c>
      <c r="C350" s="259"/>
      <c r="D350" s="250" t="s">
        <v>343</v>
      </c>
      <c r="E350" s="163"/>
    </row>
    <row r="351" spans="1:5" ht="51">
      <c r="A351" s="425"/>
      <c r="B351" s="264"/>
      <c r="C351" s="261">
        <v>8070</v>
      </c>
      <c r="D351" s="241" t="s">
        <v>344</v>
      </c>
      <c r="E351" s="168">
        <v>180000</v>
      </c>
    </row>
    <row r="352" spans="1:5" ht="14.25" customHeight="1">
      <c r="A352" s="426"/>
      <c r="B352" s="252"/>
      <c r="C352" s="197"/>
      <c r="D352" s="241"/>
      <c r="E352" s="12">
        <f>SUM(E351)</f>
        <v>180000</v>
      </c>
    </row>
    <row r="353" spans="1:5" s="131" customFormat="1" ht="14.25" customHeight="1">
      <c r="A353" s="151"/>
      <c r="B353" s="152"/>
      <c r="C353" s="152"/>
      <c r="D353" s="154"/>
      <c r="E353" s="15">
        <f>SUM(E352)</f>
        <v>180000</v>
      </c>
    </row>
    <row r="354" spans="1:5" s="131" customFormat="1" ht="18" customHeight="1">
      <c r="A354" s="288">
        <v>758</v>
      </c>
      <c r="B354" s="280"/>
      <c r="C354" s="280"/>
      <c r="D354" s="246" t="s">
        <v>111</v>
      </c>
      <c r="E354" s="255"/>
    </row>
    <row r="355" spans="1:5" s="135" customFormat="1" ht="12.75">
      <c r="A355" s="269"/>
      <c r="B355" s="256">
        <v>75818</v>
      </c>
      <c r="C355" s="248"/>
      <c r="D355" s="420" t="s">
        <v>345</v>
      </c>
      <c r="E355" s="384"/>
    </row>
    <row r="356" spans="1:5" ht="25.5">
      <c r="A356" s="264"/>
      <c r="B356" s="257"/>
      <c r="C356" s="425">
        <v>4810</v>
      </c>
      <c r="D356" s="413" t="s">
        <v>498</v>
      </c>
      <c r="E356" s="322">
        <v>48400</v>
      </c>
    </row>
    <row r="357" spans="1:5" ht="12.75">
      <c r="A357" s="264"/>
      <c r="B357" s="257"/>
      <c r="C357" s="425"/>
      <c r="D357" s="393" t="s">
        <v>499</v>
      </c>
      <c r="E357" s="329"/>
    </row>
    <row r="358" spans="1:5" ht="14.25" customHeight="1">
      <c r="A358" s="264"/>
      <c r="B358" s="197"/>
      <c r="C358" s="252"/>
      <c r="D358" s="419"/>
      <c r="E358" s="57">
        <f>SUM(E356)</f>
        <v>48400</v>
      </c>
    </row>
    <row r="359" spans="1:5" s="135" customFormat="1" ht="12.75">
      <c r="A359" s="269"/>
      <c r="B359" s="256">
        <v>75831</v>
      </c>
      <c r="C359" s="248"/>
      <c r="D359" s="250" t="s">
        <v>347</v>
      </c>
      <c r="E359" s="163"/>
    </row>
    <row r="360" spans="1:5" ht="25.5">
      <c r="A360" s="264"/>
      <c r="B360" s="257"/>
      <c r="C360" s="265">
        <v>2930</v>
      </c>
      <c r="D360" s="241" t="s">
        <v>348</v>
      </c>
      <c r="E360" s="168">
        <v>1851183</v>
      </c>
    </row>
    <row r="361" spans="1:5" ht="14.25" customHeight="1">
      <c r="A361" s="252"/>
      <c r="B361" s="197"/>
      <c r="C361" s="252"/>
      <c r="D361" s="241"/>
      <c r="E361" s="12">
        <f>SUM(E360)</f>
        <v>1851183</v>
      </c>
    </row>
    <row r="362" spans="1:5" s="160" customFormat="1" ht="14.25" customHeight="1">
      <c r="A362" s="172"/>
      <c r="B362" s="174"/>
      <c r="C362" s="174"/>
      <c r="D362" s="175"/>
      <c r="E362" s="15">
        <f>E358+E361</f>
        <v>1899583</v>
      </c>
    </row>
    <row r="363" spans="1:5" s="131" customFormat="1" ht="14.25" customHeight="1">
      <c r="A363" s="288">
        <v>801</v>
      </c>
      <c r="B363" s="280"/>
      <c r="C363" s="280"/>
      <c r="D363" s="246" t="s">
        <v>113</v>
      </c>
      <c r="E363" s="255"/>
    </row>
    <row r="364" spans="1:5" ht="38.25">
      <c r="A364" s="166"/>
      <c r="B364" s="169"/>
      <c r="C364" s="234">
        <v>6050</v>
      </c>
      <c r="D364" s="147" t="s">
        <v>500</v>
      </c>
      <c r="E364" s="216">
        <v>591800</v>
      </c>
    </row>
    <row r="365" spans="1:5" s="135" customFormat="1" ht="14.25" customHeight="1">
      <c r="A365" s="269"/>
      <c r="B365" s="248">
        <v>80101</v>
      </c>
      <c r="C365" s="256"/>
      <c r="D365" s="427" t="s">
        <v>142</v>
      </c>
      <c r="E365" s="384"/>
    </row>
    <row r="366" spans="1:5" s="135" customFormat="1" ht="14.25" customHeight="1">
      <c r="A366" s="269"/>
      <c r="B366" s="269"/>
      <c r="C366" s="428">
        <v>3020</v>
      </c>
      <c r="D366" s="429" t="s">
        <v>303</v>
      </c>
      <c r="E366" s="366">
        <v>141500</v>
      </c>
    </row>
    <row r="367" spans="1:5" ht="14.25" customHeight="1">
      <c r="A367" s="166"/>
      <c r="B367" s="166"/>
      <c r="C367" s="202">
        <v>4010</v>
      </c>
      <c r="D367" s="203" t="s">
        <v>257</v>
      </c>
      <c r="E367" s="322">
        <v>1756800</v>
      </c>
    </row>
    <row r="368" spans="1:5" ht="14.25" customHeight="1">
      <c r="A368" s="166"/>
      <c r="B368" s="166"/>
      <c r="C368" s="234">
        <v>4040</v>
      </c>
      <c r="D368" s="147" t="s">
        <v>258</v>
      </c>
      <c r="E368" s="168">
        <v>140200</v>
      </c>
    </row>
    <row r="369" spans="1:5" ht="14.25" customHeight="1">
      <c r="A369" s="166"/>
      <c r="B369" s="166"/>
      <c r="C369" s="234">
        <v>4110</v>
      </c>
      <c r="D369" s="147" t="s">
        <v>259</v>
      </c>
      <c r="E369" s="168">
        <v>303446</v>
      </c>
    </row>
    <row r="370" spans="1:5" ht="14.25" customHeight="1">
      <c r="A370" s="166"/>
      <c r="B370" s="166"/>
      <c r="C370" s="234">
        <v>4120</v>
      </c>
      <c r="D370" s="147" t="s">
        <v>260</v>
      </c>
      <c r="E370" s="168">
        <v>50556</v>
      </c>
    </row>
    <row r="371" spans="1:5" ht="14.25" customHeight="1">
      <c r="A371" s="166"/>
      <c r="B371" s="166"/>
      <c r="C371" s="234">
        <v>4140</v>
      </c>
      <c r="D371" s="147" t="s">
        <v>311</v>
      </c>
      <c r="E371" s="168">
        <v>5500</v>
      </c>
    </row>
    <row r="372" spans="1:5" ht="14.25" customHeight="1">
      <c r="A372" s="166"/>
      <c r="B372" s="166"/>
      <c r="C372" s="234">
        <v>4210</v>
      </c>
      <c r="D372" s="203" t="s">
        <v>262</v>
      </c>
      <c r="E372" s="322">
        <v>14000</v>
      </c>
    </row>
    <row r="373" spans="1:5" ht="14.25" customHeight="1">
      <c r="A373" s="166"/>
      <c r="B373" s="166"/>
      <c r="C373" s="125">
        <v>4240</v>
      </c>
      <c r="D373" s="203" t="s">
        <v>349</v>
      </c>
      <c r="E373" s="322">
        <v>1500</v>
      </c>
    </row>
    <row r="374" spans="1:5" ht="14.25" customHeight="1">
      <c r="A374" s="166"/>
      <c r="B374" s="166"/>
      <c r="C374" s="234">
        <v>4260</v>
      </c>
      <c r="D374" s="147" t="s">
        <v>292</v>
      </c>
      <c r="E374" s="168">
        <v>75000</v>
      </c>
    </row>
    <row r="375" spans="1:5" ht="14.25" customHeight="1">
      <c r="A375" s="166"/>
      <c r="B375" s="166"/>
      <c r="C375" s="234">
        <v>4270</v>
      </c>
      <c r="D375" s="147" t="s">
        <v>264</v>
      </c>
      <c r="E375" s="168">
        <v>1000</v>
      </c>
    </row>
    <row r="376" spans="1:5" ht="14.25" customHeight="1">
      <c r="A376" s="166"/>
      <c r="B376" s="166"/>
      <c r="C376" s="234">
        <v>4280</v>
      </c>
      <c r="D376" s="147" t="s">
        <v>293</v>
      </c>
      <c r="E376" s="168">
        <v>2000</v>
      </c>
    </row>
    <row r="377" spans="1:5" ht="14.25" customHeight="1">
      <c r="A377" s="166"/>
      <c r="B377" s="166"/>
      <c r="C377" s="202">
        <v>4300</v>
      </c>
      <c r="D377" s="147" t="s">
        <v>266</v>
      </c>
      <c r="E377" s="168">
        <v>15150</v>
      </c>
    </row>
    <row r="378" spans="1:5" ht="12.75">
      <c r="A378" s="166"/>
      <c r="B378" s="166"/>
      <c r="C378" s="234">
        <v>4350</v>
      </c>
      <c r="D378" s="147" t="s">
        <v>267</v>
      </c>
      <c r="E378" s="168">
        <v>1000</v>
      </c>
    </row>
    <row r="379" spans="1:5" ht="25.5">
      <c r="A379" s="166"/>
      <c r="B379" s="166"/>
      <c r="C379" s="234">
        <v>4370</v>
      </c>
      <c r="D379" s="321" t="s">
        <v>269</v>
      </c>
      <c r="E379" s="168">
        <v>1500</v>
      </c>
    </row>
    <row r="380" spans="1:5" ht="14.25" customHeight="1">
      <c r="A380" s="217"/>
      <c r="B380" s="217"/>
      <c r="C380" s="234">
        <v>4410</v>
      </c>
      <c r="D380" s="321" t="s">
        <v>270</v>
      </c>
      <c r="E380" s="168">
        <v>500</v>
      </c>
    </row>
    <row r="381" spans="1:5" ht="14.25" customHeight="1">
      <c r="A381" s="218"/>
      <c r="B381" s="287"/>
      <c r="C381" s="234">
        <v>4430</v>
      </c>
      <c r="D381" s="321" t="s">
        <v>271</v>
      </c>
      <c r="E381" s="168">
        <v>2000</v>
      </c>
    </row>
    <row r="382" spans="1:5" ht="14.25" customHeight="1">
      <c r="A382" s="166"/>
      <c r="B382" s="169"/>
      <c r="C382" s="234">
        <v>4440</v>
      </c>
      <c r="D382" s="321" t="s">
        <v>350</v>
      </c>
      <c r="E382" s="168">
        <v>103000</v>
      </c>
    </row>
    <row r="383" spans="1:5" ht="25.5">
      <c r="A383" s="166"/>
      <c r="B383" s="169"/>
      <c r="C383" s="234">
        <v>4700</v>
      </c>
      <c r="D383" s="321" t="s">
        <v>296</v>
      </c>
      <c r="E383" s="168">
        <v>1000</v>
      </c>
    </row>
    <row r="384" spans="1:5" ht="25.5">
      <c r="A384" s="166"/>
      <c r="B384" s="169"/>
      <c r="C384" s="234">
        <v>4740</v>
      </c>
      <c r="D384" s="321" t="s">
        <v>351</v>
      </c>
      <c r="E384" s="168">
        <v>500</v>
      </c>
    </row>
    <row r="385" spans="1:5" ht="25.5">
      <c r="A385" s="166"/>
      <c r="B385" s="169"/>
      <c r="C385" s="234">
        <v>4750</v>
      </c>
      <c r="D385" s="147" t="s">
        <v>278</v>
      </c>
      <c r="E385" s="168">
        <v>500</v>
      </c>
    </row>
    <row r="386" spans="1:5" ht="18" customHeight="1">
      <c r="A386" s="166"/>
      <c r="B386" s="169"/>
      <c r="C386" s="187"/>
      <c r="D386" s="188"/>
      <c r="E386" s="12">
        <f>SUM(E364:E385)</f>
        <v>3208452</v>
      </c>
    </row>
    <row r="387" spans="1:5" s="135" customFormat="1" ht="14.25" customHeight="1">
      <c r="A387" s="269"/>
      <c r="B387" s="215">
        <v>80104</v>
      </c>
      <c r="C387" s="266"/>
      <c r="D387" s="420" t="s">
        <v>188</v>
      </c>
      <c r="E387" s="384"/>
    </row>
    <row r="388" spans="1:5" s="135" customFormat="1" ht="38.25">
      <c r="A388" s="269"/>
      <c r="B388" s="161"/>
      <c r="C388" s="262">
        <v>2310</v>
      </c>
      <c r="D388" s="263" t="s">
        <v>501</v>
      </c>
      <c r="E388" s="165">
        <v>5500</v>
      </c>
    </row>
    <row r="389" spans="1:5" s="135" customFormat="1" ht="25.5">
      <c r="A389" s="269"/>
      <c r="B389" s="161"/>
      <c r="C389" s="262">
        <v>2540</v>
      </c>
      <c r="D389" s="263" t="s">
        <v>353</v>
      </c>
      <c r="E389" s="165">
        <v>173500</v>
      </c>
    </row>
    <row r="390" spans="1:5" s="135" customFormat="1" ht="28.5" customHeight="1">
      <c r="A390" s="269"/>
      <c r="B390" s="161"/>
      <c r="C390" s="430"/>
      <c r="D390" s="431" t="s">
        <v>502</v>
      </c>
      <c r="E390" s="432"/>
    </row>
    <row r="391" spans="1:5" s="135" customFormat="1" ht="14.25" customHeight="1">
      <c r="A391" s="269"/>
      <c r="B391" s="161"/>
      <c r="C391" s="270">
        <v>3020</v>
      </c>
      <c r="D391" s="429" t="s">
        <v>303</v>
      </c>
      <c r="E391" s="366">
        <v>43100</v>
      </c>
    </row>
    <row r="392" spans="1:5" ht="14.25" customHeight="1">
      <c r="A392" s="166"/>
      <c r="B392" s="166"/>
      <c r="C392" s="202">
        <v>4010</v>
      </c>
      <c r="D392" s="147" t="s">
        <v>257</v>
      </c>
      <c r="E392" s="168">
        <v>572900</v>
      </c>
    </row>
    <row r="393" spans="1:5" ht="14.25" customHeight="1">
      <c r="A393" s="166"/>
      <c r="B393" s="166"/>
      <c r="C393" s="234">
        <v>4040</v>
      </c>
      <c r="D393" s="147" t="s">
        <v>258</v>
      </c>
      <c r="E393" s="329">
        <v>45500</v>
      </c>
    </row>
    <row r="394" spans="1:5" ht="14.25" customHeight="1">
      <c r="A394" s="166"/>
      <c r="B394" s="166"/>
      <c r="C394" s="234">
        <v>4110</v>
      </c>
      <c r="D394" s="147" t="s">
        <v>290</v>
      </c>
      <c r="E394" s="168">
        <v>101715</v>
      </c>
    </row>
    <row r="395" spans="1:5" ht="14.25" customHeight="1">
      <c r="A395" s="166"/>
      <c r="B395" s="166"/>
      <c r="C395" s="234">
        <v>4120</v>
      </c>
      <c r="D395" s="147" t="s">
        <v>260</v>
      </c>
      <c r="E395" s="168">
        <v>16719</v>
      </c>
    </row>
    <row r="396" spans="1:5" ht="14.25" customHeight="1">
      <c r="A396" s="166"/>
      <c r="B396" s="166"/>
      <c r="C396" s="234">
        <v>4140</v>
      </c>
      <c r="D396" s="147" t="s">
        <v>311</v>
      </c>
      <c r="E396" s="168">
        <v>2200</v>
      </c>
    </row>
    <row r="397" spans="1:5" ht="14.25" customHeight="1">
      <c r="A397" s="166"/>
      <c r="B397" s="166"/>
      <c r="C397" s="234">
        <v>4210</v>
      </c>
      <c r="D397" s="203" t="s">
        <v>262</v>
      </c>
      <c r="E397" s="322">
        <v>3000</v>
      </c>
    </row>
    <row r="398" spans="1:5" ht="14.25" customHeight="1">
      <c r="A398" s="166"/>
      <c r="B398" s="166"/>
      <c r="C398" s="234">
        <v>4240</v>
      </c>
      <c r="D398" s="147" t="s">
        <v>349</v>
      </c>
      <c r="E398" s="168">
        <v>500</v>
      </c>
    </row>
    <row r="399" spans="1:5" ht="14.25" customHeight="1">
      <c r="A399" s="166"/>
      <c r="B399" s="166"/>
      <c r="C399" s="234">
        <v>4260</v>
      </c>
      <c r="D399" s="147" t="s">
        <v>292</v>
      </c>
      <c r="E399" s="168">
        <v>30000</v>
      </c>
    </row>
    <row r="400" spans="1:5" ht="14.25" customHeight="1">
      <c r="A400" s="166"/>
      <c r="B400" s="166"/>
      <c r="C400" s="234">
        <v>4270</v>
      </c>
      <c r="D400" s="147" t="s">
        <v>264</v>
      </c>
      <c r="E400" s="168">
        <v>400</v>
      </c>
    </row>
    <row r="401" spans="1:5" ht="14.25" customHeight="1">
      <c r="A401" s="166"/>
      <c r="B401" s="166"/>
      <c r="C401" s="287">
        <v>4280</v>
      </c>
      <c r="D401" s="385" t="s">
        <v>265</v>
      </c>
      <c r="E401" s="322">
        <v>1800</v>
      </c>
    </row>
    <row r="402" spans="1:5" ht="14.25" customHeight="1">
      <c r="A402" s="166"/>
      <c r="B402" s="166"/>
      <c r="C402" s="332">
        <v>4300</v>
      </c>
      <c r="D402" s="147" t="s">
        <v>266</v>
      </c>
      <c r="E402" s="433">
        <v>3400</v>
      </c>
    </row>
    <row r="403" spans="1:5" ht="14.25" customHeight="1">
      <c r="A403" s="166"/>
      <c r="B403" s="166"/>
      <c r="C403" s="234">
        <v>4350</v>
      </c>
      <c r="D403" s="147" t="s">
        <v>313</v>
      </c>
      <c r="E403" s="168">
        <v>350</v>
      </c>
    </row>
    <row r="404" spans="1:5" ht="25.5">
      <c r="A404" s="166"/>
      <c r="B404" s="166"/>
      <c r="C404" s="234">
        <v>4370</v>
      </c>
      <c r="D404" s="321" t="s">
        <v>269</v>
      </c>
      <c r="E404" s="329">
        <v>600</v>
      </c>
    </row>
    <row r="405" spans="1:5" ht="14.25" customHeight="1">
      <c r="A405" s="166"/>
      <c r="B405" s="166"/>
      <c r="C405" s="234">
        <v>4410</v>
      </c>
      <c r="D405" s="147" t="s">
        <v>270</v>
      </c>
      <c r="E405" s="168">
        <v>300</v>
      </c>
    </row>
    <row r="406" spans="1:5" ht="14.25" customHeight="1">
      <c r="A406" s="166"/>
      <c r="B406" s="166"/>
      <c r="C406" s="234">
        <v>4430</v>
      </c>
      <c r="D406" s="147" t="s">
        <v>271</v>
      </c>
      <c r="E406" s="168">
        <v>800</v>
      </c>
    </row>
    <row r="407" spans="1:5" ht="14.25" customHeight="1">
      <c r="A407" s="166"/>
      <c r="B407" s="166"/>
      <c r="C407" s="234">
        <v>4440</v>
      </c>
      <c r="D407" s="147" t="s">
        <v>272</v>
      </c>
      <c r="E407" s="168">
        <v>28500</v>
      </c>
    </row>
    <row r="408" spans="1:5" ht="26.25" customHeight="1">
      <c r="A408" s="166"/>
      <c r="B408" s="166"/>
      <c r="C408" s="234">
        <v>4700</v>
      </c>
      <c r="D408" s="147" t="s">
        <v>354</v>
      </c>
      <c r="E408" s="168">
        <v>500</v>
      </c>
    </row>
    <row r="409" spans="1:5" ht="28.5" customHeight="1">
      <c r="A409" s="166"/>
      <c r="B409" s="166"/>
      <c r="C409" s="234">
        <v>4740</v>
      </c>
      <c r="D409" s="147" t="s">
        <v>277</v>
      </c>
      <c r="E409" s="168">
        <v>500</v>
      </c>
    </row>
    <row r="410" spans="1:5" ht="27" customHeight="1">
      <c r="A410" s="166"/>
      <c r="B410" s="166"/>
      <c r="C410" s="234">
        <v>4750</v>
      </c>
      <c r="D410" s="147" t="s">
        <v>355</v>
      </c>
      <c r="E410" s="168">
        <v>500</v>
      </c>
    </row>
    <row r="411" spans="1:5" ht="12.75">
      <c r="A411" s="166"/>
      <c r="B411" s="217"/>
      <c r="C411" s="374"/>
      <c r="D411" s="188"/>
      <c r="E411" s="12">
        <f>SUM(E388:E410)</f>
        <v>1032284</v>
      </c>
    </row>
    <row r="412" spans="1:5" s="135" customFormat="1" ht="14.25" customHeight="1">
      <c r="A412" s="269"/>
      <c r="B412" s="269">
        <v>80110</v>
      </c>
      <c r="C412" s="256"/>
      <c r="D412" s="427" t="s">
        <v>144</v>
      </c>
      <c r="E412" s="384"/>
    </row>
    <row r="413" spans="1:5" s="139" customFormat="1" ht="14.25" customHeight="1">
      <c r="A413" s="284"/>
      <c r="B413" s="284"/>
      <c r="C413" s="270">
        <v>3020</v>
      </c>
      <c r="D413" s="429" t="s">
        <v>256</v>
      </c>
      <c r="E413" s="366">
        <v>112700</v>
      </c>
    </row>
    <row r="414" spans="1:5" ht="14.25" customHeight="1">
      <c r="A414" s="166"/>
      <c r="B414" s="166"/>
      <c r="C414" s="332">
        <v>4010</v>
      </c>
      <c r="D414" s="333" t="s">
        <v>257</v>
      </c>
      <c r="E414" s="168">
        <v>1360900</v>
      </c>
    </row>
    <row r="415" spans="1:5" ht="14.25" customHeight="1">
      <c r="A415" s="166"/>
      <c r="B415" s="166"/>
      <c r="C415" s="234">
        <v>4040</v>
      </c>
      <c r="D415" s="147" t="s">
        <v>258</v>
      </c>
      <c r="E415" s="168">
        <v>115400</v>
      </c>
    </row>
    <row r="416" spans="1:5" ht="14.25" customHeight="1">
      <c r="A416" s="166"/>
      <c r="B416" s="166"/>
      <c r="C416" s="234">
        <v>4110</v>
      </c>
      <c r="D416" s="147" t="s">
        <v>290</v>
      </c>
      <c r="E416" s="168">
        <v>243016</v>
      </c>
    </row>
    <row r="417" spans="1:5" ht="14.25" customHeight="1">
      <c r="A417" s="166"/>
      <c r="B417" s="166"/>
      <c r="C417" s="234">
        <v>4120</v>
      </c>
      <c r="D417" s="147" t="s">
        <v>305</v>
      </c>
      <c r="E417" s="168">
        <v>37421</v>
      </c>
    </row>
    <row r="418" spans="1:5" ht="14.25" customHeight="1">
      <c r="A418" s="166"/>
      <c r="B418" s="166"/>
      <c r="C418" s="234">
        <v>4140</v>
      </c>
      <c r="D418" s="147" t="s">
        <v>311</v>
      </c>
      <c r="E418" s="168">
        <v>1000</v>
      </c>
    </row>
    <row r="419" spans="1:5" ht="14.25" customHeight="1">
      <c r="A419" s="166"/>
      <c r="B419" s="166"/>
      <c r="C419" s="287">
        <v>4210</v>
      </c>
      <c r="D419" s="334" t="s">
        <v>262</v>
      </c>
      <c r="E419" s="322">
        <v>5000</v>
      </c>
    </row>
    <row r="420" spans="1:5" ht="17.25" customHeight="1">
      <c r="A420" s="166"/>
      <c r="B420" s="166"/>
      <c r="C420" s="234">
        <v>4240</v>
      </c>
      <c r="D420" s="321" t="s">
        <v>349</v>
      </c>
      <c r="E420" s="168">
        <v>1000</v>
      </c>
    </row>
    <row r="421" spans="1:5" ht="14.25" customHeight="1">
      <c r="A421" s="166"/>
      <c r="B421" s="166"/>
      <c r="C421" s="234">
        <v>4260</v>
      </c>
      <c r="D421" s="310" t="s">
        <v>292</v>
      </c>
      <c r="E421" s="322">
        <v>75000</v>
      </c>
    </row>
    <row r="422" spans="1:5" ht="14.25" customHeight="1">
      <c r="A422" s="166"/>
      <c r="B422" s="166"/>
      <c r="C422" s="234">
        <v>4270</v>
      </c>
      <c r="D422" s="147" t="s">
        <v>264</v>
      </c>
      <c r="E422" s="168">
        <v>5000</v>
      </c>
    </row>
    <row r="423" spans="1:5" ht="14.25" customHeight="1">
      <c r="A423" s="166"/>
      <c r="B423" s="166"/>
      <c r="C423" s="287">
        <v>4280</v>
      </c>
      <c r="D423" s="385" t="s">
        <v>293</v>
      </c>
      <c r="E423" s="168">
        <v>1000</v>
      </c>
    </row>
    <row r="424" spans="1:5" ht="14.25" customHeight="1">
      <c r="A424" s="166"/>
      <c r="B424" s="166"/>
      <c r="C424" s="234">
        <v>4300</v>
      </c>
      <c r="D424" s="147" t="s">
        <v>266</v>
      </c>
      <c r="E424" s="168">
        <v>15500</v>
      </c>
    </row>
    <row r="425" spans="1:5" ht="14.25" customHeight="1">
      <c r="A425" s="217"/>
      <c r="B425" s="217"/>
      <c r="C425" s="234">
        <v>4350</v>
      </c>
      <c r="D425" s="147" t="s">
        <v>313</v>
      </c>
      <c r="E425" s="168">
        <v>1300</v>
      </c>
    </row>
    <row r="426" spans="1:5" ht="25.5">
      <c r="A426" s="218"/>
      <c r="B426" s="218"/>
      <c r="C426" s="234">
        <v>4370</v>
      </c>
      <c r="D426" s="321" t="s">
        <v>269</v>
      </c>
      <c r="E426" s="168">
        <v>1500</v>
      </c>
    </row>
    <row r="427" spans="1:5" ht="14.25" customHeight="1">
      <c r="A427" s="166"/>
      <c r="B427" s="166"/>
      <c r="C427" s="234">
        <v>4410</v>
      </c>
      <c r="D427" s="321" t="s">
        <v>270</v>
      </c>
      <c r="E427" s="168">
        <v>500</v>
      </c>
    </row>
    <row r="428" spans="1:5" ht="14.25" customHeight="1">
      <c r="A428" s="166"/>
      <c r="B428" s="166"/>
      <c r="C428" s="234">
        <v>4430</v>
      </c>
      <c r="D428" s="321" t="s">
        <v>271</v>
      </c>
      <c r="E428" s="168">
        <v>4500</v>
      </c>
    </row>
    <row r="429" spans="1:5" ht="15" customHeight="1">
      <c r="A429" s="166"/>
      <c r="B429" s="166"/>
      <c r="C429" s="234">
        <v>4440</v>
      </c>
      <c r="D429" s="321" t="s">
        <v>272</v>
      </c>
      <c r="E429" s="168">
        <v>82000</v>
      </c>
    </row>
    <row r="430" spans="1:5" ht="25.5">
      <c r="A430" s="166"/>
      <c r="B430" s="166"/>
      <c r="C430" s="234">
        <v>4700</v>
      </c>
      <c r="D430" s="321" t="s">
        <v>296</v>
      </c>
      <c r="E430" s="168">
        <v>1000</v>
      </c>
    </row>
    <row r="431" spans="1:5" ht="25.5">
      <c r="A431" s="166"/>
      <c r="B431" s="166"/>
      <c r="C431" s="234">
        <v>4740</v>
      </c>
      <c r="D431" s="147" t="s">
        <v>277</v>
      </c>
      <c r="E431" s="168">
        <v>500</v>
      </c>
    </row>
    <row r="432" spans="1:5" ht="30" customHeight="1">
      <c r="A432" s="166"/>
      <c r="B432" s="166"/>
      <c r="C432" s="287">
        <v>4750</v>
      </c>
      <c r="D432" s="385" t="s">
        <v>355</v>
      </c>
      <c r="E432" s="322">
        <v>500</v>
      </c>
    </row>
    <row r="433" spans="1:5" ht="15.75" customHeight="1">
      <c r="A433" s="166"/>
      <c r="B433" s="217"/>
      <c r="C433" s="187"/>
      <c r="D433" s="434"/>
      <c r="E433" s="12">
        <f>SUM(E413:E432)</f>
        <v>2064737</v>
      </c>
    </row>
    <row r="434" spans="1:5" s="135" customFormat="1" ht="14.25" customHeight="1">
      <c r="A434" s="269"/>
      <c r="B434" s="266">
        <v>80113</v>
      </c>
      <c r="C434" s="266"/>
      <c r="D434" s="420" t="s">
        <v>357</v>
      </c>
      <c r="E434" s="384"/>
    </row>
    <row r="435" spans="1:5" ht="12.75">
      <c r="A435" s="264"/>
      <c r="B435" s="285"/>
      <c r="C435" s="265">
        <v>4300</v>
      </c>
      <c r="D435" s="421" t="s">
        <v>266</v>
      </c>
      <c r="E435" s="435"/>
    </row>
    <row r="436" spans="1:5" ht="12.75">
      <c r="A436" s="264"/>
      <c r="B436" s="285"/>
      <c r="C436" s="252"/>
      <c r="D436" s="422" t="s">
        <v>503</v>
      </c>
      <c r="E436" s="327">
        <v>46500</v>
      </c>
    </row>
    <row r="437" spans="1:5" ht="18" customHeight="1">
      <c r="A437" s="264"/>
      <c r="B437" s="257"/>
      <c r="C437" s="374"/>
      <c r="D437" s="354"/>
      <c r="E437" s="57">
        <f>SUM(E435:E436)</f>
        <v>46500</v>
      </c>
    </row>
    <row r="438" spans="1:5" s="135" customFormat="1" ht="14.25" customHeight="1">
      <c r="A438" s="269"/>
      <c r="B438" s="248">
        <v>80146</v>
      </c>
      <c r="C438" s="256"/>
      <c r="D438" s="427" t="s">
        <v>358</v>
      </c>
      <c r="E438" s="163"/>
    </row>
    <row r="439" spans="1:5" ht="14.25" customHeight="1">
      <c r="A439" s="264"/>
      <c r="B439" s="264"/>
      <c r="C439" s="265">
        <v>4210</v>
      </c>
      <c r="D439" s="436" t="s">
        <v>504</v>
      </c>
      <c r="E439" s="322"/>
    </row>
    <row r="440" spans="1:5" ht="14.25" customHeight="1">
      <c r="A440" s="264"/>
      <c r="B440" s="264"/>
      <c r="C440" s="264"/>
      <c r="D440" s="437" t="s">
        <v>505</v>
      </c>
      <c r="E440" s="294"/>
    </row>
    <row r="441" spans="1:5" ht="14.25" customHeight="1">
      <c r="A441" s="264"/>
      <c r="B441" s="264"/>
      <c r="C441" s="264"/>
      <c r="D441" s="437" t="s">
        <v>506</v>
      </c>
      <c r="E441" s="294">
        <v>1000</v>
      </c>
    </row>
    <row r="442" spans="1:5" ht="14.25" customHeight="1">
      <c r="A442" s="264"/>
      <c r="B442" s="264"/>
      <c r="C442" s="264">
        <v>4300</v>
      </c>
      <c r="D442" s="437" t="s">
        <v>266</v>
      </c>
      <c r="E442" s="294"/>
    </row>
    <row r="443" spans="1:5" ht="14.25" customHeight="1">
      <c r="A443" s="264"/>
      <c r="B443" s="264"/>
      <c r="C443" s="264"/>
      <c r="D443" s="437" t="s">
        <v>507</v>
      </c>
      <c r="E443" s="294"/>
    </row>
    <row r="444" spans="1:5" ht="19.5" customHeight="1">
      <c r="A444" s="264"/>
      <c r="B444" s="264"/>
      <c r="C444" s="252"/>
      <c r="D444" s="438" t="s">
        <v>508</v>
      </c>
      <c r="E444" s="329">
        <v>26511</v>
      </c>
    </row>
    <row r="445" spans="1:5" ht="14.25" customHeight="1">
      <c r="A445" s="264"/>
      <c r="B445" s="264"/>
      <c r="C445" s="257">
        <v>4410</v>
      </c>
      <c r="D445" s="437" t="s">
        <v>270</v>
      </c>
      <c r="E445" s="322"/>
    </row>
    <row r="446" spans="1:5" ht="14.25" customHeight="1">
      <c r="A446" s="264"/>
      <c r="B446" s="264"/>
      <c r="C446" s="257"/>
      <c r="D446" s="437" t="s">
        <v>509</v>
      </c>
      <c r="E446" s="294"/>
    </row>
    <row r="447" spans="1:5" ht="14.25" customHeight="1">
      <c r="A447" s="264"/>
      <c r="B447" s="264"/>
      <c r="C447" s="257"/>
      <c r="D447" s="437" t="s">
        <v>510</v>
      </c>
      <c r="E447" s="329">
        <v>2621</v>
      </c>
    </row>
    <row r="448" spans="1:5" ht="14.25" customHeight="1">
      <c r="A448" s="264"/>
      <c r="B448" s="252"/>
      <c r="C448" s="187"/>
      <c r="D448" s="434"/>
      <c r="E448" s="57">
        <f>SUM(E441:E447)</f>
        <v>30132</v>
      </c>
    </row>
    <row r="449" spans="1:5" ht="14.25" customHeight="1">
      <c r="A449" s="264"/>
      <c r="B449" s="248">
        <v>80148</v>
      </c>
      <c r="C449" s="234"/>
      <c r="D449" s="439" t="s">
        <v>184</v>
      </c>
      <c r="E449" s="440"/>
    </row>
    <row r="450" spans="1:5" s="446" customFormat="1" ht="39.75" customHeight="1">
      <c r="A450" s="441"/>
      <c r="B450" s="442"/>
      <c r="C450" s="443"/>
      <c r="D450" s="444" t="s">
        <v>511</v>
      </c>
      <c r="E450" s="445"/>
    </row>
    <row r="451" spans="1:5" ht="14.25" customHeight="1">
      <c r="A451" s="166"/>
      <c r="B451" s="166"/>
      <c r="C451" s="234">
        <v>4010</v>
      </c>
      <c r="D451" s="147" t="s">
        <v>257</v>
      </c>
      <c r="E451" s="168">
        <v>377270</v>
      </c>
    </row>
    <row r="452" spans="1:5" ht="14.25" customHeight="1">
      <c r="A452" s="166"/>
      <c r="B452" s="166"/>
      <c r="C452" s="234">
        <v>4040</v>
      </c>
      <c r="D452" s="147" t="s">
        <v>258</v>
      </c>
      <c r="E452" s="168">
        <v>30900</v>
      </c>
    </row>
    <row r="453" spans="1:5" ht="14.25" customHeight="1">
      <c r="A453" s="166"/>
      <c r="B453" s="166"/>
      <c r="C453" s="234">
        <v>4110</v>
      </c>
      <c r="D453" s="147" t="s">
        <v>259</v>
      </c>
      <c r="E453" s="168">
        <v>55760</v>
      </c>
    </row>
    <row r="454" spans="1:5" ht="14.25" customHeight="1">
      <c r="A454" s="166"/>
      <c r="B454" s="166"/>
      <c r="C454" s="234">
        <v>4120</v>
      </c>
      <c r="D454" s="147" t="s">
        <v>260</v>
      </c>
      <c r="E454" s="168">
        <v>9820</v>
      </c>
    </row>
    <row r="455" spans="1:5" ht="14.25" customHeight="1">
      <c r="A455" s="166"/>
      <c r="B455" s="166"/>
      <c r="C455" s="234">
        <v>4170</v>
      </c>
      <c r="D455" s="147" t="s">
        <v>261</v>
      </c>
      <c r="E455" s="168">
        <v>1000</v>
      </c>
    </row>
    <row r="456" spans="1:5" ht="14.25" customHeight="1">
      <c r="A456" s="166"/>
      <c r="B456" s="166"/>
      <c r="C456" s="202">
        <v>4210</v>
      </c>
      <c r="D456" s="203" t="s">
        <v>262</v>
      </c>
      <c r="E456" s="322">
        <v>10200</v>
      </c>
    </row>
    <row r="457" spans="1:5" ht="14.25" customHeight="1">
      <c r="A457" s="166"/>
      <c r="B457" s="166"/>
      <c r="C457" s="234">
        <v>4220</v>
      </c>
      <c r="D457" s="147" t="s">
        <v>359</v>
      </c>
      <c r="E457" s="168">
        <v>178500</v>
      </c>
    </row>
    <row r="458" spans="1:5" ht="14.25" customHeight="1">
      <c r="A458" s="166"/>
      <c r="B458" s="166"/>
      <c r="C458" s="234">
        <v>4260</v>
      </c>
      <c r="D458" s="147" t="s">
        <v>292</v>
      </c>
      <c r="E458" s="168">
        <v>24700</v>
      </c>
    </row>
    <row r="459" spans="1:5" ht="14.25" customHeight="1">
      <c r="A459" s="166"/>
      <c r="B459" s="166"/>
      <c r="C459" s="234">
        <v>4270</v>
      </c>
      <c r="D459" s="147" t="s">
        <v>360</v>
      </c>
      <c r="E459" s="168">
        <v>5000</v>
      </c>
    </row>
    <row r="460" spans="1:5" ht="14.25" customHeight="1">
      <c r="A460" s="166"/>
      <c r="B460" s="166"/>
      <c r="C460" s="234">
        <v>4280</v>
      </c>
      <c r="D460" s="147" t="s">
        <v>293</v>
      </c>
      <c r="E460" s="168">
        <v>1300</v>
      </c>
    </row>
    <row r="461" spans="1:5" ht="14.25" customHeight="1">
      <c r="A461" s="166"/>
      <c r="B461" s="166"/>
      <c r="C461" s="332">
        <v>4300</v>
      </c>
      <c r="D461" s="333" t="s">
        <v>266</v>
      </c>
      <c r="E461" s="168">
        <v>8830</v>
      </c>
    </row>
    <row r="462" spans="1:5" ht="14.25" customHeight="1">
      <c r="A462" s="166"/>
      <c r="B462" s="166"/>
      <c r="C462" s="234">
        <v>4350</v>
      </c>
      <c r="D462" s="447" t="s">
        <v>267</v>
      </c>
      <c r="E462" s="168">
        <v>1200</v>
      </c>
    </row>
    <row r="463" spans="1:5" ht="25.5">
      <c r="A463" s="166"/>
      <c r="B463" s="166"/>
      <c r="C463" s="234">
        <v>4370</v>
      </c>
      <c r="D463" s="321" t="s">
        <v>269</v>
      </c>
      <c r="E463" s="168">
        <v>1200</v>
      </c>
    </row>
    <row r="464" spans="1:5" ht="14.25" customHeight="1">
      <c r="A464" s="166"/>
      <c r="B464" s="166"/>
      <c r="C464" s="234">
        <v>4410</v>
      </c>
      <c r="D464" s="321" t="s">
        <v>270</v>
      </c>
      <c r="E464" s="168">
        <v>1000</v>
      </c>
    </row>
    <row r="465" spans="1:5" ht="14.25" customHeight="1">
      <c r="A465" s="166"/>
      <c r="B465" s="166"/>
      <c r="C465" s="234">
        <v>4430</v>
      </c>
      <c r="D465" s="321" t="s">
        <v>271</v>
      </c>
      <c r="E465" s="168">
        <v>3900</v>
      </c>
    </row>
    <row r="466" spans="1:5" ht="14.25" customHeight="1">
      <c r="A466" s="166"/>
      <c r="B466" s="166"/>
      <c r="C466" s="234">
        <v>4440</v>
      </c>
      <c r="D466" s="321" t="s">
        <v>272</v>
      </c>
      <c r="E466" s="168">
        <v>11800</v>
      </c>
    </row>
    <row r="467" spans="1:5" ht="14.25" customHeight="1">
      <c r="A467" s="264"/>
      <c r="B467" s="264"/>
      <c r="C467" s="261">
        <v>4530</v>
      </c>
      <c r="D467" s="448" t="s">
        <v>361</v>
      </c>
      <c r="E467" s="168">
        <v>2300</v>
      </c>
    </row>
    <row r="468" spans="1:5" ht="26.25" customHeight="1">
      <c r="A468" s="264"/>
      <c r="B468" s="264"/>
      <c r="C468" s="261">
        <v>4700</v>
      </c>
      <c r="D468" s="448" t="s">
        <v>296</v>
      </c>
      <c r="E468" s="168">
        <v>1000</v>
      </c>
    </row>
    <row r="469" spans="1:5" ht="33.75" customHeight="1">
      <c r="A469" s="264"/>
      <c r="B469" s="264"/>
      <c r="C469" s="261">
        <v>4740</v>
      </c>
      <c r="D469" s="448" t="s">
        <v>277</v>
      </c>
      <c r="E469" s="168">
        <v>500</v>
      </c>
    </row>
    <row r="470" spans="1:5" ht="31.5" customHeight="1">
      <c r="A470" s="264"/>
      <c r="B470" s="264"/>
      <c r="C470" s="261">
        <v>4750</v>
      </c>
      <c r="D470" s="448" t="s">
        <v>362</v>
      </c>
      <c r="E470" s="168">
        <v>500</v>
      </c>
    </row>
    <row r="471" spans="1:5" ht="14.25" customHeight="1">
      <c r="A471" s="252"/>
      <c r="B471" s="252"/>
      <c r="C471" s="198"/>
      <c r="D471" s="434"/>
      <c r="E471" s="12">
        <f>SUM(E450:E470)</f>
        <v>726680</v>
      </c>
    </row>
    <row r="472" spans="1:5" s="135" customFormat="1" ht="14.25" customHeight="1">
      <c r="A472" s="248"/>
      <c r="B472" s="248">
        <v>80195</v>
      </c>
      <c r="C472" s="256"/>
      <c r="D472" s="250" t="s">
        <v>102</v>
      </c>
      <c r="E472" s="163"/>
    </row>
    <row r="473" spans="1:5" ht="14.25" customHeight="1">
      <c r="A473" s="264"/>
      <c r="B473" s="264"/>
      <c r="C473" s="412">
        <v>3240</v>
      </c>
      <c r="D473" s="411" t="s">
        <v>364</v>
      </c>
      <c r="E473" s="216">
        <v>40000</v>
      </c>
    </row>
    <row r="474" spans="1:5" ht="14.25" customHeight="1">
      <c r="A474" s="264"/>
      <c r="B474" s="264"/>
      <c r="C474" s="415">
        <v>4170</v>
      </c>
      <c r="D474" s="413" t="s">
        <v>261</v>
      </c>
      <c r="E474" s="204">
        <v>780</v>
      </c>
    </row>
    <row r="475" spans="1:5" ht="14.25" customHeight="1">
      <c r="A475" s="264"/>
      <c r="B475" s="264"/>
      <c r="C475" s="415">
        <v>4210</v>
      </c>
      <c r="D475" s="413" t="s">
        <v>262</v>
      </c>
      <c r="E475" s="204">
        <v>2000</v>
      </c>
    </row>
    <row r="476" spans="1:5" s="135" customFormat="1" ht="38.25">
      <c r="A476" s="269"/>
      <c r="B476" s="161"/>
      <c r="C476" s="267">
        <v>2310</v>
      </c>
      <c r="D476" s="263" t="s">
        <v>501</v>
      </c>
      <c r="E476" s="165">
        <v>3000</v>
      </c>
    </row>
    <row r="477" spans="1:5" s="320" customFormat="1" ht="23.25" customHeight="1">
      <c r="A477" s="442"/>
      <c r="B477" s="442"/>
      <c r="C477" s="450"/>
      <c r="D477" s="451" t="s">
        <v>502</v>
      </c>
      <c r="E477" s="452"/>
    </row>
    <row r="478" spans="1:5" s="139" customFormat="1" ht="14.25" customHeight="1">
      <c r="A478" s="284"/>
      <c r="B478" s="284"/>
      <c r="C478" s="428">
        <v>3020</v>
      </c>
      <c r="D478" s="429" t="s">
        <v>256</v>
      </c>
      <c r="E478" s="165">
        <v>1892</v>
      </c>
    </row>
    <row r="479" spans="1:5" s="214" customFormat="1" ht="21.75" customHeight="1">
      <c r="A479" s="453"/>
      <c r="B479" s="453"/>
      <c r="C479" s="454"/>
      <c r="D479" s="451" t="s">
        <v>512</v>
      </c>
      <c r="E479" s="455"/>
    </row>
    <row r="480" spans="1:5" s="139" customFormat="1" ht="14.25" customHeight="1">
      <c r="A480" s="284"/>
      <c r="B480" s="284"/>
      <c r="C480" s="428">
        <v>3020</v>
      </c>
      <c r="D480" s="429" t="s">
        <v>256</v>
      </c>
      <c r="E480" s="165">
        <v>1121</v>
      </c>
    </row>
    <row r="481" spans="1:5" ht="14.25" customHeight="1">
      <c r="A481" s="252"/>
      <c r="B481" s="252"/>
      <c r="C481" s="198"/>
      <c r="D481" s="434"/>
      <c r="E481" s="12">
        <f>SUM(E473:E480)</f>
        <v>48793</v>
      </c>
    </row>
    <row r="482" spans="1:5" s="160" customFormat="1" ht="14.25" customHeight="1">
      <c r="A482" s="173"/>
      <c r="B482" s="173"/>
      <c r="C482" s="173"/>
      <c r="D482" s="175"/>
      <c r="E482" s="15">
        <f>E481+E471+E448+E437+E433+E411+E386</f>
        <v>7157578</v>
      </c>
    </row>
    <row r="483" spans="1:5" s="131" customFormat="1" ht="18" customHeight="1">
      <c r="A483" s="288">
        <v>803</v>
      </c>
      <c r="B483" s="280"/>
      <c r="C483" s="280"/>
      <c r="D483" s="246" t="s">
        <v>365</v>
      </c>
      <c r="E483" s="255"/>
    </row>
    <row r="484" spans="1:5" s="135" customFormat="1" ht="12.75">
      <c r="A484" s="269"/>
      <c r="B484" s="248">
        <v>80395</v>
      </c>
      <c r="C484" s="248"/>
      <c r="D484" s="250" t="s">
        <v>102</v>
      </c>
      <c r="E484" s="163"/>
    </row>
    <row r="485" spans="1:5" ht="12.75">
      <c r="A485" s="264"/>
      <c r="B485" s="264"/>
      <c r="C485" s="265">
        <v>3210</v>
      </c>
      <c r="D485" s="241" t="s">
        <v>366</v>
      </c>
      <c r="E485" s="168">
        <v>40000</v>
      </c>
    </row>
    <row r="486" spans="1:5" ht="14.25" customHeight="1">
      <c r="A486" s="252"/>
      <c r="B486" s="252"/>
      <c r="C486" s="252"/>
      <c r="D486" s="241"/>
      <c r="E486" s="12">
        <f>SUM(E485)</f>
        <v>40000</v>
      </c>
    </row>
    <row r="487" spans="1:5" s="160" customFormat="1" ht="14.25" customHeight="1">
      <c r="A487" s="279"/>
      <c r="B487" s="174"/>
      <c r="C487" s="174"/>
      <c r="D487" s="175"/>
      <c r="E487" s="15">
        <f>E486</f>
        <v>40000</v>
      </c>
    </row>
    <row r="488" spans="1:5" s="131" customFormat="1" ht="18" customHeight="1">
      <c r="A488" s="288">
        <v>851</v>
      </c>
      <c r="B488" s="280"/>
      <c r="C488" s="280"/>
      <c r="D488" s="246" t="s">
        <v>191</v>
      </c>
      <c r="E488" s="255"/>
    </row>
    <row r="489" spans="1:5" s="135" customFormat="1" ht="14.25" customHeight="1">
      <c r="A489" s="269"/>
      <c r="B489" s="248">
        <v>85153</v>
      </c>
      <c r="C489" s="259"/>
      <c r="D489" s="250" t="s">
        <v>367</v>
      </c>
      <c r="E489" s="163"/>
    </row>
    <row r="490" spans="1:5" s="139" customFormat="1" ht="38.25">
      <c r="A490" s="284"/>
      <c r="B490" s="284"/>
      <c r="C490" s="270">
        <v>2310</v>
      </c>
      <c r="D490" s="263" t="s">
        <v>501</v>
      </c>
      <c r="E490" s="366">
        <v>1000</v>
      </c>
    </row>
    <row r="491" spans="1:5" s="139" customFormat="1" ht="36.75" customHeight="1">
      <c r="A491" s="284"/>
      <c r="B491" s="284"/>
      <c r="C491" s="262">
        <v>2820</v>
      </c>
      <c r="D491" s="263" t="s">
        <v>368</v>
      </c>
      <c r="E491" s="165">
        <v>3000</v>
      </c>
    </row>
    <row r="492" spans="1:5" s="446" customFormat="1" ht="26.25" customHeight="1">
      <c r="A492" s="441"/>
      <c r="B492" s="441"/>
      <c r="C492" s="456"/>
      <c r="D492" s="457" t="s">
        <v>513</v>
      </c>
      <c r="E492" s="458"/>
    </row>
    <row r="493" spans="1:5" ht="14.25" customHeight="1">
      <c r="A493" s="264"/>
      <c r="B493" s="264"/>
      <c r="C493" s="257">
        <v>4170</v>
      </c>
      <c r="D493" s="411" t="s">
        <v>261</v>
      </c>
      <c r="E493" s="322">
        <v>2880</v>
      </c>
    </row>
    <row r="494" spans="1:5" ht="14.25" customHeight="1">
      <c r="A494" s="264"/>
      <c r="B494" s="264"/>
      <c r="C494" s="415">
        <v>4210</v>
      </c>
      <c r="D494" s="413" t="s">
        <v>262</v>
      </c>
      <c r="E494" s="322">
        <v>800</v>
      </c>
    </row>
    <row r="495" spans="1:5" ht="14.25" customHeight="1">
      <c r="A495" s="264"/>
      <c r="B495" s="264"/>
      <c r="C495" s="415">
        <v>4300</v>
      </c>
      <c r="D495" s="413" t="s">
        <v>266</v>
      </c>
      <c r="E495" s="322">
        <v>3400</v>
      </c>
    </row>
    <row r="496" spans="1:5" ht="14.25" customHeight="1">
      <c r="A496" s="264"/>
      <c r="B496" s="264"/>
      <c r="C496" s="415">
        <v>4410</v>
      </c>
      <c r="D496" s="413" t="s">
        <v>514</v>
      </c>
      <c r="E496" s="168">
        <v>180</v>
      </c>
    </row>
    <row r="497" spans="1:5" ht="25.5">
      <c r="A497" s="264"/>
      <c r="B497" s="264"/>
      <c r="C497" s="261">
        <v>4700</v>
      </c>
      <c r="D497" s="241" t="s">
        <v>296</v>
      </c>
      <c r="E497" s="168">
        <v>680</v>
      </c>
    </row>
    <row r="498" spans="1:5" ht="14.25" customHeight="1">
      <c r="A498" s="264"/>
      <c r="B498" s="252"/>
      <c r="C498" s="374"/>
      <c r="D498" s="188"/>
      <c r="E498" s="12">
        <f>SUM(E490:E497)</f>
        <v>11940</v>
      </c>
    </row>
    <row r="499" spans="1:5" s="135" customFormat="1" ht="14.25" customHeight="1">
      <c r="A499" s="269"/>
      <c r="B499" s="248">
        <v>85154</v>
      </c>
      <c r="C499" s="256"/>
      <c r="D499" s="427" t="s">
        <v>369</v>
      </c>
      <c r="E499" s="384"/>
    </row>
    <row r="500" spans="1:5" s="135" customFormat="1" ht="38.25">
      <c r="A500" s="269"/>
      <c r="B500" s="269"/>
      <c r="C500" s="459">
        <v>2310</v>
      </c>
      <c r="D500" s="263" t="s">
        <v>501</v>
      </c>
      <c r="E500" s="165">
        <v>1000</v>
      </c>
    </row>
    <row r="501" spans="1:5" ht="38.25">
      <c r="A501" s="166"/>
      <c r="B501" s="166"/>
      <c r="C501" s="234">
        <v>2820</v>
      </c>
      <c r="D501" s="460" t="s">
        <v>368</v>
      </c>
      <c r="E501" s="168">
        <v>6000</v>
      </c>
    </row>
    <row r="502" spans="1:5" s="446" customFormat="1" ht="26.25" customHeight="1">
      <c r="A502" s="441"/>
      <c r="B502" s="441"/>
      <c r="C502" s="456"/>
      <c r="D502" s="457" t="s">
        <v>513</v>
      </c>
      <c r="E502" s="458"/>
    </row>
    <row r="503" spans="1:5" ht="14.25" customHeight="1">
      <c r="A503" s="166"/>
      <c r="B503" s="166"/>
      <c r="C503" s="287">
        <v>4170</v>
      </c>
      <c r="D503" s="310" t="s">
        <v>261</v>
      </c>
      <c r="E503" s="322">
        <v>7400</v>
      </c>
    </row>
    <row r="504" spans="1:5" ht="14.25" customHeight="1">
      <c r="A504" s="166"/>
      <c r="B504" s="166"/>
      <c r="C504" s="202">
        <v>4210</v>
      </c>
      <c r="D504" s="385" t="s">
        <v>262</v>
      </c>
      <c r="E504" s="323">
        <v>1000</v>
      </c>
    </row>
    <row r="505" spans="1:5" ht="14.25" customHeight="1">
      <c r="A505" s="166"/>
      <c r="B505" s="166"/>
      <c r="C505" s="332">
        <v>4300</v>
      </c>
      <c r="D505" s="333" t="s">
        <v>266</v>
      </c>
      <c r="E505" s="168">
        <v>11960</v>
      </c>
    </row>
    <row r="506" spans="1:5" ht="25.5">
      <c r="A506" s="166"/>
      <c r="B506" s="166"/>
      <c r="C506" s="332">
        <v>4390</v>
      </c>
      <c r="D506" s="147" t="s">
        <v>316</v>
      </c>
      <c r="E506" s="168">
        <v>4600</v>
      </c>
    </row>
    <row r="507" spans="1:5" ht="14.25" customHeight="1">
      <c r="A507" s="166"/>
      <c r="B507" s="166"/>
      <c r="C507" s="234">
        <v>4410</v>
      </c>
      <c r="D507" s="326" t="s">
        <v>270</v>
      </c>
      <c r="E507" s="329">
        <v>300</v>
      </c>
    </row>
    <row r="508" spans="1:5" ht="14.25" customHeight="1">
      <c r="A508" s="166"/>
      <c r="B508" s="166"/>
      <c r="C508" s="169">
        <v>4610</v>
      </c>
      <c r="D508" s="326" t="s">
        <v>515</v>
      </c>
      <c r="E508" s="168">
        <v>480</v>
      </c>
    </row>
    <row r="509" spans="1:5" ht="25.5">
      <c r="A509" s="264"/>
      <c r="B509" s="264"/>
      <c r="C509" s="261">
        <v>4700</v>
      </c>
      <c r="D509" s="448" t="s">
        <v>296</v>
      </c>
      <c r="E509" s="168">
        <v>390</v>
      </c>
    </row>
    <row r="510" spans="1:5" ht="25.5">
      <c r="A510" s="264"/>
      <c r="B510" s="264"/>
      <c r="C510" s="261">
        <v>4740</v>
      </c>
      <c r="D510" s="448" t="s">
        <v>277</v>
      </c>
      <c r="E510" s="168">
        <v>50</v>
      </c>
    </row>
    <row r="511" spans="1:5" ht="25.5">
      <c r="A511" s="252"/>
      <c r="B511" s="252"/>
      <c r="C511" s="261">
        <v>4750</v>
      </c>
      <c r="D511" s="448" t="s">
        <v>362</v>
      </c>
      <c r="E511" s="168">
        <v>300</v>
      </c>
    </row>
    <row r="512" spans="1:5" s="446" customFormat="1" ht="42" customHeight="1">
      <c r="A512" s="461"/>
      <c r="B512" s="456"/>
      <c r="C512" s="456"/>
      <c r="D512" s="457" t="s">
        <v>516</v>
      </c>
      <c r="E512" s="458"/>
    </row>
    <row r="513" spans="1:5" ht="12.75">
      <c r="A513" s="166"/>
      <c r="B513" s="169"/>
      <c r="C513" s="234">
        <v>4010</v>
      </c>
      <c r="D513" s="147" t="s">
        <v>257</v>
      </c>
      <c r="E513" s="168">
        <v>46000</v>
      </c>
    </row>
    <row r="514" spans="1:5" ht="12.75">
      <c r="A514" s="166"/>
      <c r="B514" s="169"/>
      <c r="C514" s="234">
        <v>4040</v>
      </c>
      <c r="D514" s="147" t="s">
        <v>258</v>
      </c>
      <c r="E514" s="168">
        <v>4000</v>
      </c>
    </row>
    <row r="515" spans="1:5" ht="12.75">
      <c r="A515" s="166"/>
      <c r="B515" s="169"/>
      <c r="C515" s="234">
        <v>4110</v>
      </c>
      <c r="D515" s="147" t="s">
        <v>259</v>
      </c>
      <c r="E515" s="168">
        <v>9000</v>
      </c>
    </row>
    <row r="516" spans="1:5" ht="12.75">
      <c r="A516" s="166"/>
      <c r="B516" s="169"/>
      <c r="C516" s="234">
        <v>4120</v>
      </c>
      <c r="D516" s="147" t="s">
        <v>260</v>
      </c>
      <c r="E516" s="168">
        <v>1500</v>
      </c>
    </row>
    <row r="517" spans="1:5" ht="12.75">
      <c r="A517" s="166"/>
      <c r="B517" s="169"/>
      <c r="C517" s="234">
        <v>4170</v>
      </c>
      <c r="D517" s="147" t="s">
        <v>261</v>
      </c>
      <c r="E517" s="168">
        <v>7500</v>
      </c>
    </row>
    <row r="518" spans="1:5" ht="12.75">
      <c r="A518" s="166"/>
      <c r="B518" s="169"/>
      <c r="C518" s="234">
        <v>4210</v>
      </c>
      <c r="D518" s="147" t="s">
        <v>262</v>
      </c>
      <c r="E518" s="168">
        <v>3000</v>
      </c>
    </row>
    <row r="519" spans="1:5" ht="25.5">
      <c r="A519" s="166"/>
      <c r="B519" s="169"/>
      <c r="C519" s="234">
        <v>4240</v>
      </c>
      <c r="D519" s="147" t="s">
        <v>517</v>
      </c>
      <c r="E519" s="168">
        <v>500</v>
      </c>
    </row>
    <row r="520" spans="1:5" ht="12.75">
      <c r="A520" s="166"/>
      <c r="B520" s="169"/>
      <c r="C520" s="234">
        <v>4260</v>
      </c>
      <c r="D520" s="147" t="s">
        <v>263</v>
      </c>
      <c r="E520" s="168">
        <v>2000</v>
      </c>
    </row>
    <row r="521" spans="1:5" ht="12.75">
      <c r="A521" s="166"/>
      <c r="B521" s="169"/>
      <c r="C521" s="234">
        <v>4270</v>
      </c>
      <c r="D521" s="147" t="s">
        <v>360</v>
      </c>
      <c r="E521" s="168">
        <v>500</v>
      </c>
    </row>
    <row r="522" spans="1:5" ht="12.75">
      <c r="A522" s="166"/>
      <c r="B522" s="169"/>
      <c r="C522" s="234">
        <v>4280</v>
      </c>
      <c r="D522" s="147" t="s">
        <v>265</v>
      </c>
      <c r="E522" s="168">
        <v>300</v>
      </c>
    </row>
    <row r="523" spans="1:5" ht="12.75">
      <c r="A523" s="166"/>
      <c r="B523" s="169"/>
      <c r="C523" s="234">
        <v>4300</v>
      </c>
      <c r="D523" s="147" t="s">
        <v>266</v>
      </c>
      <c r="E523" s="168">
        <v>9000</v>
      </c>
    </row>
    <row r="524" spans="1:5" ht="12.75">
      <c r="A524" s="166"/>
      <c r="B524" s="169"/>
      <c r="C524" s="234">
        <v>4350</v>
      </c>
      <c r="D524" s="147" t="s">
        <v>518</v>
      </c>
      <c r="E524" s="168">
        <v>800</v>
      </c>
    </row>
    <row r="525" spans="1:5" ht="12.75">
      <c r="A525" s="166"/>
      <c r="B525" s="169"/>
      <c r="C525" s="235">
        <v>4410</v>
      </c>
      <c r="D525" s="326" t="s">
        <v>270</v>
      </c>
      <c r="E525" s="329">
        <v>300</v>
      </c>
    </row>
    <row r="526" spans="1:5" ht="12.75">
      <c r="A526" s="166"/>
      <c r="B526" s="169"/>
      <c r="C526" s="234">
        <v>4430</v>
      </c>
      <c r="D526" s="321" t="s">
        <v>271</v>
      </c>
      <c r="E526" s="168">
        <v>1200</v>
      </c>
    </row>
    <row r="527" spans="1:5" ht="12.75">
      <c r="A527" s="264"/>
      <c r="B527" s="257"/>
      <c r="C527" s="261">
        <v>4440</v>
      </c>
      <c r="D527" s="321" t="s">
        <v>306</v>
      </c>
      <c r="E527" s="168">
        <v>1300</v>
      </c>
    </row>
    <row r="528" spans="1:5" ht="25.5">
      <c r="A528" s="264"/>
      <c r="B528" s="257"/>
      <c r="C528" s="261">
        <v>4700</v>
      </c>
      <c r="D528" s="321" t="s">
        <v>296</v>
      </c>
      <c r="E528" s="168">
        <v>600</v>
      </c>
    </row>
    <row r="529" spans="1:5" ht="25.5">
      <c r="A529" s="264"/>
      <c r="B529" s="257"/>
      <c r="C529" s="261">
        <v>4740</v>
      </c>
      <c r="D529" s="448" t="s">
        <v>277</v>
      </c>
      <c r="E529" s="168">
        <v>200</v>
      </c>
    </row>
    <row r="530" spans="1:5" ht="25.5">
      <c r="A530" s="264"/>
      <c r="B530" s="257"/>
      <c r="C530" s="261">
        <v>4750</v>
      </c>
      <c r="D530" s="241" t="s">
        <v>362</v>
      </c>
      <c r="E530" s="168">
        <v>200</v>
      </c>
    </row>
    <row r="531" spans="1:5" s="135" customFormat="1" ht="14.25" customHeight="1">
      <c r="A531" s="269"/>
      <c r="B531" s="268"/>
      <c r="C531" s="335"/>
      <c r="D531" s="336"/>
      <c r="E531" s="12">
        <f>SUM(E500:E530)</f>
        <v>121380</v>
      </c>
    </row>
    <row r="532" spans="1:5" s="135" customFormat="1" ht="14.25" customHeight="1">
      <c r="A532" s="269"/>
      <c r="B532" s="266">
        <v>85195</v>
      </c>
      <c r="C532" s="269"/>
      <c r="D532" s="133" t="s">
        <v>102</v>
      </c>
      <c r="E532" s="163"/>
    </row>
    <row r="533" spans="1:5" s="139" customFormat="1" ht="38.25">
      <c r="A533" s="284"/>
      <c r="B533" s="289"/>
      <c r="C533" s="267">
        <v>2310</v>
      </c>
      <c r="D533" s="263" t="s">
        <v>501</v>
      </c>
      <c r="E533" s="165">
        <v>2500</v>
      </c>
    </row>
    <row r="534" spans="1:5" s="139" customFormat="1" ht="38.25">
      <c r="A534" s="284"/>
      <c r="B534" s="289"/>
      <c r="C534" s="267">
        <v>2560</v>
      </c>
      <c r="D534" s="263" t="s">
        <v>519</v>
      </c>
      <c r="E534" s="165">
        <v>50000</v>
      </c>
    </row>
    <row r="535" spans="1:5" ht="38.25">
      <c r="A535" s="264"/>
      <c r="B535" s="257"/>
      <c r="C535" s="258">
        <v>2820</v>
      </c>
      <c r="D535" s="147" t="s">
        <v>368</v>
      </c>
      <c r="E535" s="168">
        <v>6000</v>
      </c>
    </row>
    <row r="536" spans="1:5" ht="25.5">
      <c r="A536" s="264"/>
      <c r="B536" s="257"/>
      <c r="C536" s="261">
        <v>4740</v>
      </c>
      <c r="D536" s="448" t="s">
        <v>277</v>
      </c>
      <c r="E536" s="168">
        <v>50</v>
      </c>
    </row>
    <row r="537" spans="1:5" ht="19.5" customHeight="1">
      <c r="A537" s="252"/>
      <c r="B537" s="197"/>
      <c r="C537" s="410"/>
      <c r="D537" s="188"/>
      <c r="E537" s="12">
        <f>SUM(E533:E536)</f>
        <v>58550</v>
      </c>
    </row>
    <row r="538" spans="1:5" s="131" customFormat="1" ht="17.25" customHeight="1">
      <c r="A538" s="151"/>
      <c r="B538" s="153"/>
      <c r="C538" s="153"/>
      <c r="D538" s="154"/>
      <c r="E538" s="155">
        <f>E537+E531+E498</f>
        <v>191870</v>
      </c>
    </row>
    <row r="539" spans="1:5" s="131" customFormat="1" ht="18.75" customHeight="1">
      <c r="A539" s="288">
        <v>852</v>
      </c>
      <c r="B539" s="280"/>
      <c r="C539" s="280"/>
      <c r="D539" s="129" t="s">
        <v>114</v>
      </c>
      <c r="E539" s="255"/>
    </row>
    <row r="540" spans="1:5" s="135" customFormat="1" ht="42.75" customHeight="1">
      <c r="A540" s="269"/>
      <c r="B540" s="248">
        <v>85212</v>
      </c>
      <c r="C540" s="259"/>
      <c r="D540" s="133" t="s">
        <v>372</v>
      </c>
      <c r="E540" s="163"/>
    </row>
    <row r="541" spans="1:5" s="446" customFormat="1" ht="26.25" customHeight="1">
      <c r="A541" s="441"/>
      <c r="B541" s="441"/>
      <c r="C541" s="456"/>
      <c r="D541" s="457" t="s">
        <v>513</v>
      </c>
      <c r="E541" s="458"/>
    </row>
    <row r="542" spans="1:5" ht="12.75">
      <c r="A542" s="264"/>
      <c r="B542" s="264"/>
      <c r="C542" s="261">
        <v>3110</v>
      </c>
      <c r="D542" s="147" t="s">
        <v>373</v>
      </c>
      <c r="E542" s="168">
        <v>772600</v>
      </c>
    </row>
    <row r="543" spans="1:5" ht="12.75">
      <c r="A543" s="166"/>
      <c r="B543" s="166"/>
      <c r="C543" s="234">
        <v>4010</v>
      </c>
      <c r="D543" s="147" t="s">
        <v>257</v>
      </c>
      <c r="E543" s="168">
        <v>18000</v>
      </c>
    </row>
    <row r="544" spans="1:5" ht="12.75">
      <c r="A544" s="166"/>
      <c r="B544" s="166"/>
      <c r="C544" s="234">
        <v>4110</v>
      </c>
      <c r="D544" s="147" t="s">
        <v>259</v>
      </c>
      <c r="E544" s="168">
        <v>6052</v>
      </c>
    </row>
    <row r="545" spans="1:5" ht="12.75">
      <c r="A545" s="166"/>
      <c r="B545" s="166"/>
      <c r="C545" s="234">
        <v>4120</v>
      </c>
      <c r="D545" s="147" t="s">
        <v>260</v>
      </c>
      <c r="E545" s="168">
        <v>441</v>
      </c>
    </row>
    <row r="546" spans="1:5" ht="12.75">
      <c r="A546" s="166"/>
      <c r="B546" s="166"/>
      <c r="C546" s="234">
        <v>4210</v>
      </c>
      <c r="D546" s="147" t="s">
        <v>374</v>
      </c>
      <c r="E546" s="168">
        <v>507</v>
      </c>
    </row>
    <row r="547" spans="1:5" ht="12.75">
      <c r="A547" s="166"/>
      <c r="B547" s="166"/>
      <c r="C547" s="234">
        <v>4300</v>
      </c>
      <c r="D547" s="147" t="s">
        <v>338</v>
      </c>
      <c r="E547" s="168">
        <v>300</v>
      </c>
    </row>
    <row r="548" spans="1:5" ht="25.5">
      <c r="A548" s="264"/>
      <c r="B548" s="264"/>
      <c r="C548" s="261">
        <v>4700</v>
      </c>
      <c r="D548" s="241" t="s">
        <v>296</v>
      </c>
      <c r="E548" s="168">
        <v>400</v>
      </c>
    </row>
    <row r="549" spans="1:5" ht="25.5">
      <c r="A549" s="264"/>
      <c r="B549" s="264"/>
      <c r="C549" s="261">
        <v>4740</v>
      </c>
      <c r="D549" s="241" t="s">
        <v>277</v>
      </c>
      <c r="E549" s="168">
        <v>300</v>
      </c>
    </row>
    <row r="550" spans="1:5" ht="30" customHeight="1">
      <c r="A550" s="264"/>
      <c r="B550" s="264"/>
      <c r="C550" s="261">
        <v>4750</v>
      </c>
      <c r="D550" s="241" t="s">
        <v>362</v>
      </c>
      <c r="E550" s="168">
        <v>400</v>
      </c>
    </row>
    <row r="551" spans="1:5" s="135" customFormat="1" ht="14.25" customHeight="1">
      <c r="A551" s="150"/>
      <c r="B551" s="150"/>
      <c r="C551" s="335"/>
      <c r="D551" s="142"/>
      <c r="E551" s="12">
        <f>SUM(E542:E550)</f>
        <v>799000</v>
      </c>
    </row>
    <row r="552" spans="1:5" s="135" customFormat="1" ht="67.5" customHeight="1">
      <c r="A552" s="248"/>
      <c r="B552" s="256">
        <v>85213</v>
      </c>
      <c r="C552" s="256"/>
      <c r="D552" s="10" t="s">
        <v>520</v>
      </c>
      <c r="E552" s="163"/>
    </row>
    <row r="553" spans="1:5" s="446" customFormat="1" ht="24.75" customHeight="1">
      <c r="A553" s="441"/>
      <c r="B553" s="443"/>
      <c r="C553" s="456"/>
      <c r="D553" s="457" t="s">
        <v>513</v>
      </c>
      <c r="E553" s="458"/>
    </row>
    <row r="554" spans="1:5" ht="14.25" customHeight="1">
      <c r="A554" s="264"/>
      <c r="B554" s="257"/>
      <c r="C554" s="258">
        <v>4130</v>
      </c>
      <c r="D554" s="147" t="s">
        <v>375</v>
      </c>
      <c r="E554" s="168">
        <v>3000</v>
      </c>
    </row>
    <row r="555" spans="1:5" s="135" customFormat="1" ht="14.25" customHeight="1">
      <c r="A555" s="269"/>
      <c r="B555" s="268"/>
      <c r="C555" s="266"/>
      <c r="D555" s="133"/>
      <c r="E555" s="12">
        <f>SUM(E554)</f>
        <v>3000</v>
      </c>
    </row>
    <row r="556" spans="1:5" s="135" customFormat="1" ht="25.5">
      <c r="A556" s="269"/>
      <c r="B556" s="231">
        <v>85214</v>
      </c>
      <c r="C556" s="256"/>
      <c r="D556" s="133" t="s">
        <v>521</v>
      </c>
      <c r="E556" s="163"/>
    </row>
    <row r="557" spans="1:5" s="446" customFormat="1" ht="24.75" customHeight="1">
      <c r="A557" s="441"/>
      <c r="B557" s="443"/>
      <c r="C557" s="456"/>
      <c r="D557" s="457" t="s">
        <v>513</v>
      </c>
      <c r="E557" s="458"/>
    </row>
    <row r="558" spans="1:5" ht="12.75">
      <c r="A558" s="264"/>
      <c r="B558" s="257"/>
      <c r="C558" s="258">
        <v>3110</v>
      </c>
      <c r="D558" s="147" t="s">
        <v>377</v>
      </c>
      <c r="E558" s="168">
        <v>86464</v>
      </c>
    </row>
    <row r="559" spans="1:5" ht="12.75">
      <c r="A559" s="264"/>
      <c r="B559" s="257"/>
      <c r="C559" s="258">
        <v>3119</v>
      </c>
      <c r="D559" s="147" t="s">
        <v>373</v>
      </c>
      <c r="E559" s="168">
        <v>3400</v>
      </c>
    </row>
    <row r="560" spans="1:5" ht="16.5" customHeight="1">
      <c r="A560" s="166"/>
      <c r="B560" s="169"/>
      <c r="C560" s="167">
        <v>4110</v>
      </c>
      <c r="D560" s="147" t="s">
        <v>290</v>
      </c>
      <c r="E560" s="168">
        <v>1435</v>
      </c>
    </row>
    <row r="561" spans="1:5" ht="15.75" customHeight="1">
      <c r="A561" s="166"/>
      <c r="B561" s="169"/>
      <c r="C561" s="234">
        <v>4210</v>
      </c>
      <c r="D561" s="147" t="s">
        <v>374</v>
      </c>
      <c r="E561" s="168">
        <v>2500</v>
      </c>
    </row>
    <row r="562" spans="1:5" ht="12.75">
      <c r="A562" s="166"/>
      <c r="B562" s="169"/>
      <c r="C562" s="234">
        <v>4300</v>
      </c>
      <c r="D562" s="147" t="s">
        <v>338</v>
      </c>
      <c r="E562" s="168">
        <v>5000</v>
      </c>
    </row>
    <row r="563" spans="1:5" ht="39.75" customHeight="1">
      <c r="A563" s="166"/>
      <c r="B563" s="169"/>
      <c r="C563" s="234">
        <v>4330</v>
      </c>
      <c r="D563" s="147" t="s">
        <v>378</v>
      </c>
      <c r="E563" s="168">
        <v>79200</v>
      </c>
    </row>
    <row r="564" spans="1:5" s="135" customFormat="1" ht="14.25" customHeight="1">
      <c r="A564" s="269"/>
      <c r="B564" s="268"/>
      <c r="C564" s="268"/>
      <c r="D564" s="133"/>
      <c r="E564" s="12">
        <f>SUM(E558:E563)</f>
        <v>177999</v>
      </c>
    </row>
    <row r="565" spans="1:5" s="135" customFormat="1" ht="17.25" customHeight="1">
      <c r="A565" s="269"/>
      <c r="B565" s="256">
        <v>85215</v>
      </c>
      <c r="C565" s="249"/>
      <c r="D565" s="383" t="s">
        <v>379</v>
      </c>
      <c r="E565" s="391"/>
    </row>
    <row r="566" spans="1:5" s="446" customFormat="1" ht="24.75" customHeight="1">
      <c r="A566" s="441"/>
      <c r="B566" s="443"/>
      <c r="C566" s="456"/>
      <c r="D566" s="457" t="s">
        <v>513</v>
      </c>
      <c r="E566" s="458"/>
    </row>
    <row r="567" spans="1:5" ht="12.75" customHeight="1">
      <c r="A567" s="264"/>
      <c r="B567" s="257"/>
      <c r="C567" s="258">
        <v>3110</v>
      </c>
      <c r="D567" s="147" t="s">
        <v>377</v>
      </c>
      <c r="E567" s="168">
        <v>56000</v>
      </c>
    </row>
    <row r="568" spans="1:5" s="135" customFormat="1" ht="14.25" customHeight="1">
      <c r="A568" s="269"/>
      <c r="B568" s="266"/>
      <c r="C568" s="150"/>
      <c r="D568" s="133"/>
      <c r="E568" s="12">
        <f>SUM(E567)</f>
        <v>56000</v>
      </c>
    </row>
    <row r="569" spans="1:5" s="135" customFormat="1" ht="12.75">
      <c r="A569" s="269"/>
      <c r="B569" s="256">
        <v>85216</v>
      </c>
      <c r="C569" s="248"/>
      <c r="D569" s="133" t="s">
        <v>210</v>
      </c>
      <c r="E569" s="163"/>
    </row>
    <row r="570" spans="1:5" s="446" customFormat="1" ht="24.75" customHeight="1">
      <c r="A570" s="441"/>
      <c r="B570" s="443"/>
      <c r="C570" s="456"/>
      <c r="D570" s="457" t="s">
        <v>513</v>
      </c>
      <c r="E570" s="458"/>
    </row>
    <row r="571" spans="1:5" ht="12.75" customHeight="1">
      <c r="A571" s="264"/>
      <c r="B571" s="257"/>
      <c r="C571" s="258">
        <v>3110</v>
      </c>
      <c r="D571" s="147" t="s">
        <v>377</v>
      </c>
      <c r="E571" s="168">
        <v>17300</v>
      </c>
    </row>
    <row r="572" spans="1:5" s="135" customFormat="1" ht="14.25" customHeight="1">
      <c r="A572" s="269"/>
      <c r="B572" s="266"/>
      <c r="C572" s="150"/>
      <c r="D572" s="133"/>
      <c r="E572" s="12">
        <f>SUM(E571)</f>
        <v>17300</v>
      </c>
    </row>
    <row r="573" spans="1:5" s="135" customFormat="1" ht="12.75">
      <c r="A573" s="424"/>
      <c r="B573" s="248">
        <v>85219</v>
      </c>
      <c r="C573" s="256"/>
      <c r="D573" s="383" t="s">
        <v>116</v>
      </c>
      <c r="E573" s="384"/>
    </row>
    <row r="574" spans="1:5" s="446" customFormat="1" ht="24.75" customHeight="1">
      <c r="A574" s="462"/>
      <c r="B574" s="441"/>
      <c r="C574" s="456"/>
      <c r="D574" s="457" t="s">
        <v>513</v>
      </c>
      <c r="E574" s="458"/>
    </row>
    <row r="575" spans="1:5" s="139" customFormat="1" ht="17.25" customHeight="1">
      <c r="A575" s="463"/>
      <c r="B575" s="284"/>
      <c r="C575" s="270">
        <v>3020</v>
      </c>
      <c r="D575" s="365" t="s">
        <v>256</v>
      </c>
      <c r="E575" s="366">
        <v>1700</v>
      </c>
    </row>
    <row r="576" spans="1:5" ht="17.25" customHeight="1">
      <c r="A576" s="282"/>
      <c r="B576" s="166"/>
      <c r="C576" s="234">
        <v>4010</v>
      </c>
      <c r="D576" s="147" t="s">
        <v>257</v>
      </c>
      <c r="E576" s="168">
        <v>312369</v>
      </c>
    </row>
    <row r="577" spans="1:5" ht="17.25" customHeight="1">
      <c r="A577" s="282"/>
      <c r="B577" s="166"/>
      <c r="C577" s="234">
        <v>4040</v>
      </c>
      <c r="D577" s="147" t="s">
        <v>258</v>
      </c>
      <c r="E577" s="168">
        <v>22000</v>
      </c>
    </row>
    <row r="578" spans="1:5" ht="17.25" customHeight="1">
      <c r="A578" s="282"/>
      <c r="B578" s="166"/>
      <c r="C578" s="234">
        <v>4110</v>
      </c>
      <c r="D578" s="147" t="s">
        <v>259</v>
      </c>
      <c r="E578" s="168">
        <v>52405</v>
      </c>
    </row>
    <row r="579" spans="1:5" ht="17.25" customHeight="1">
      <c r="A579" s="282"/>
      <c r="B579" s="166"/>
      <c r="C579" s="234">
        <v>4120</v>
      </c>
      <c r="D579" s="147" t="s">
        <v>260</v>
      </c>
      <c r="E579" s="168">
        <v>8520</v>
      </c>
    </row>
    <row r="580" spans="1:5" ht="17.25" customHeight="1">
      <c r="A580" s="282"/>
      <c r="B580" s="166"/>
      <c r="C580" s="234">
        <v>4170</v>
      </c>
      <c r="D580" s="147" t="s">
        <v>261</v>
      </c>
      <c r="E580" s="168">
        <v>2700</v>
      </c>
    </row>
    <row r="581" spans="1:5" ht="17.25" customHeight="1">
      <c r="A581" s="282"/>
      <c r="B581" s="166"/>
      <c r="C581" s="234">
        <v>4210</v>
      </c>
      <c r="D581" s="147" t="s">
        <v>374</v>
      </c>
      <c r="E581" s="168">
        <v>6000</v>
      </c>
    </row>
    <row r="582" spans="1:5" ht="17.25" customHeight="1">
      <c r="A582" s="282"/>
      <c r="B582" s="166"/>
      <c r="C582" s="234">
        <v>4270</v>
      </c>
      <c r="D582" s="147" t="s">
        <v>360</v>
      </c>
      <c r="E582" s="168">
        <v>1350</v>
      </c>
    </row>
    <row r="583" spans="1:5" ht="17.25" customHeight="1">
      <c r="A583" s="282"/>
      <c r="B583" s="166"/>
      <c r="C583" s="234">
        <v>4280</v>
      </c>
      <c r="D583" s="147" t="s">
        <v>293</v>
      </c>
      <c r="E583" s="168">
        <v>980</v>
      </c>
    </row>
    <row r="584" spans="1:5" ht="17.25" customHeight="1">
      <c r="A584" s="282"/>
      <c r="B584" s="166"/>
      <c r="C584" s="234">
        <v>4300</v>
      </c>
      <c r="D584" s="147" t="s">
        <v>338</v>
      </c>
      <c r="E584" s="168">
        <v>13600</v>
      </c>
    </row>
    <row r="585" spans="1:5" ht="17.25" customHeight="1">
      <c r="A585" s="282"/>
      <c r="B585" s="166"/>
      <c r="C585" s="234">
        <v>4350</v>
      </c>
      <c r="D585" s="147" t="s">
        <v>518</v>
      </c>
      <c r="E585" s="168">
        <v>200</v>
      </c>
    </row>
    <row r="586" spans="1:5" ht="25.5">
      <c r="A586" s="282"/>
      <c r="B586" s="166"/>
      <c r="C586" s="234">
        <v>4360</v>
      </c>
      <c r="D586" s="147" t="s">
        <v>268</v>
      </c>
      <c r="E586" s="168">
        <v>500</v>
      </c>
    </row>
    <row r="587" spans="1:5" ht="29.25" customHeight="1">
      <c r="A587" s="282"/>
      <c r="B587" s="166"/>
      <c r="C587" s="234">
        <v>4370</v>
      </c>
      <c r="D587" s="147" t="s">
        <v>269</v>
      </c>
      <c r="E587" s="168">
        <v>2800</v>
      </c>
    </row>
    <row r="588" spans="1:5" ht="14.25" customHeight="1">
      <c r="A588" s="282"/>
      <c r="B588" s="166"/>
      <c r="C588" s="234">
        <v>4410</v>
      </c>
      <c r="D588" s="147" t="s">
        <v>270</v>
      </c>
      <c r="E588" s="168">
        <v>2780</v>
      </c>
    </row>
    <row r="589" spans="1:5" ht="14.25" customHeight="1">
      <c r="A589" s="282"/>
      <c r="B589" s="166"/>
      <c r="C589" s="234">
        <v>4430</v>
      </c>
      <c r="D589" s="147" t="s">
        <v>271</v>
      </c>
      <c r="E589" s="168">
        <v>1800</v>
      </c>
    </row>
    <row r="590" spans="1:5" ht="14.25" customHeight="1">
      <c r="A590" s="425"/>
      <c r="B590" s="264"/>
      <c r="C590" s="261">
        <v>4440</v>
      </c>
      <c r="D590" s="147" t="s">
        <v>272</v>
      </c>
      <c r="E590" s="168">
        <v>7853</v>
      </c>
    </row>
    <row r="591" spans="1:5" ht="25.5">
      <c r="A591" s="426"/>
      <c r="B591" s="252"/>
      <c r="C591" s="261">
        <v>4700</v>
      </c>
      <c r="D591" s="147" t="s">
        <v>296</v>
      </c>
      <c r="E591" s="168">
        <v>3800</v>
      </c>
    </row>
    <row r="592" spans="1:5" ht="25.5">
      <c r="A592" s="265"/>
      <c r="B592" s="265"/>
      <c r="C592" s="258">
        <v>4740</v>
      </c>
      <c r="D592" s="147" t="s">
        <v>277</v>
      </c>
      <c r="E592" s="168">
        <v>1300</v>
      </c>
    </row>
    <row r="593" spans="1:5" ht="25.5">
      <c r="A593" s="264"/>
      <c r="B593" s="264"/>
      <c r="C593" s="258">
        <v>4750</v>
      </c>
      <c r="D593" s="321" t="s">
        <v>362</v>
      </c>
      <c r="E593" s="168">
        <v>3800</v>
      </c>
    </row>
    <row r="594" spans="1:5" ht="12.75">
      <c r="A594" s="264"/>
      <c r="B594" s="252"/>
      <c r="C594" s="388"/>
      <c r="D594" s="434"/>
      <c r="E594" s="12">
        <f>SUM(E575:E593)</f>
        <v>446457</v>
      </c>
    </row>
    <row r="595" spans="1:5" s="135" customFormat="1" ht="25.5">
      <c r="A595" s="269"/>
      <c r="B595" s="256">
        <v>85228</v>
      </c>
      <c r="C595" s="266"/>
      <c r="D595" s="133" t="s">
        <v>380</v>
      </c>
      <c r="E595" s="163"/>
    </row>
    <row r="596" spans="1:5" s="446" customFormat="1" ht="24.75" customHeight="1">
      <c r="A596" s="441"/>
      <c r="B596" s="443"/>
      <c r="C596" s="456"/>
      <c r="D596" s="457" t="s">
        <v>513</v>
      </c>
      <c r="E596" s="458"/>
    </row>
    <row r="597" spans="1:5" ht="15" customHeight="1">
      <c r="A597" s="166"/>
      <c r="B597" s="169"/>
      <c r="C597" s="234">
        <v>4110</v>
      </c>
      <c r="D597" s="147" t="s">
        <v>259</v>
      </c>
      <c r="E597" s="168">
        <v>239</v>
      </c>
    </row>
    <row r="598" spans="1:5" ht="14.25" customHeight="1">
      <c r="A598" s="166"/>
      <c r="B598" s="169"/>
      <c r="C598" s="234">
        <v>4120</v>
      </c>
      <c r="D598" s="147" t="s">
        <v>260</v>
      </c>
      <c r="E598" s="168">
        <v>37</v>
      </c>
    </row>
    <row r="599" spans="1:5" ht="14.25" customHeight="1">
      <c r="A599" s="166"/>
      <c r="B599" s="169"/>
      <c r="C599" s="234">
        <v>4170</v>
      </c>
      <c r="D599" s="147" t="s">
        <v>261</v>
      </c>
      <c r="E599" s="168">
        <v>1500</v>
      </c>
    </row>
    <row r="600" spans="1:5" ht="14.25" customHeight="1">
      <c r="A600" s="264"/>
      <c r="B600" s="257"/>
      <c r="C600" s="258">
        <v>4300</v>
      </c>
      <c r="D600" s="147" t="s">
        <v>338</v>
      </c>
      <c r="E600" s="168">
        <v>11520</v>
      </c>
    </row>
    <row r="601" spans="1:5" s="135" customFormat="1" ht="14.25" customHeight="1">
      <c r="A601" s="269"/>
      <c r="B601" s="268"/>
      <c r="C601" s="141"/>
      <c r="D601" s="142"/>
      <c r="E601" s="12">
        <f>SUM(E597:E600)</f>
        <v>13296</v>
      </c>
    </row>
    <row r="602" spans="1:5" s="135" customFormat="1" ht="12.75">
      <c r="A602" s="269"/>
      <c r="B602" s="256">
        <v>85295</v>
      </c>
      <c r="C602" s="249"/>
      <c r="D602" s="133" t="s">
        <v>102</v>
      </c>
      <c r="E602" s="163"/>
    </row>
    <row r="603" spans="1:5" s="446" customFormat="1" ht="21.75" customHeight="1">
      <c r="A603" s="441"/>
      <c r="B603" s="443"/>
      <c r="C603" s="456"/>
      <c r="D603" s="457" t="s">
        <v>513</v>
      </c>
      <c r="E603" s="458"/>
    </row>
    <row r="604" spans="1:5" ht="14.25" customHeight="1">
      <c r="A604" s="264"/>
      <c r="B604" s="257"/>
      <c r="C604" s="258">
        <v>3110</v>
      </c>
      <c r="D604" s="147" t="s">
        <v>377</v>
      </c>
      <c r="E604" s="168">
        <v>41490</v>
      </c>
    </row>
    <row r="605" spans="1:5" ht="14.25" customHeight="1">
      <c r="A605" s="264"/>
      <c r="B605" s="257"/>
      <c r="C605" s="258">
        <v>4170</v>
      </c>
      <c r="D605" s="147" t="s">
        <v>261</v>
      </c>
      <c r="E605" s="168">
        <v>1800</v>
      </c>
    </row>
    <row r="606" spans="1:5" ht="14.25" customHeight="1">
      <c r="A606" s="166"/>
      <c r="B606" s="169"/>
      <c r="C606" s="167">
        <v>4210</v>
      </c>
      <c r="D606" s="147" t="s">
        <v>374</v>
      </c>
      <c r="E606" s="168">
        <v>4600</v>
      </c>
    </row>
    <row r="607" spans="1:5" ht="14.25" customHeight="1">
      <c r="A607" s="166"/>
      <c r="B607" s="169"/>
      <c r="C607" s="167">
        <v>4300</v>
      </c>
      <c r="D607" s="147" t="s">
        <v>338</v>
      </c>
      <c r="E607" s="168">
        <v>3600</v>
      </c>
    </row>
    <row r="608" spans="1:5" s="135" customFormat="1" ht="14.25" customHeight="1">
      <c r="A608" s="150"/>
      <c r="B608" s="268"/>
      <c r="C608" s="335"/>
      <c r="D608" s="142"/>
      <c r="E608" s="12">
        <f>SUM(E604:E607)</f>
        <v>51490</v>
      </c>
    </row>
    <row r="609" spans="1:5" s="160" customFormat="1" ht="14.25" customHeight="1">
      <c r="A609" s="173"/>
      <c r="B609" s="173"/>
      <c r="C609" s="173"/>
      <c r="D609" s="175"/>
      <c r="E609" s="15">
        <f>E594+E568+E564+E555+E551+E601+E608+E572</f>
        <v>1564542</v>
      </c>
    </row>
    <row r="610" spans="1:5" s="131" customFormat="1" ht="14.25" customHeight="1">
      <c r="A610" s="288">
        <v>854</v>
      </c>
      <c r="B610" s="280"/>
      <c r="C610" s="280"/>
      <c r="D610" s="129" t="s">
        <v>381</v>
      </c>
      <c r="E610" s="255"/>
    </row>
    <row r="611" spans="1:5" s="135" customFormat="1" ht="12.75">
      <c r="A611" s="269"/>
      <c r="B611" s="248">
        <v>85415</v>
      </c>
      <c r="C611" s="248"/>
      <c r="D611" s="133" t="s">
        <v>382</v>
      </c>
      <c r="E611" s="163"/>
    </row>
    <row r="612" spans="1:5" ht="14.25" customHeight="1">
      <c r="A612" s="264"/>
      <c r="B612" s="264"/>
      <c r="C612" s="258">
        <v>3260</v>
      </c>
      <c r="D612" s="385" t="s">
        <v>383</v>
      </c>
      <c r="E612" s="168">
        <v>11000</v>
      </c>
    </row>
    <row r="613" spans="1:5" ht="14.25" customHeight="1">
      <c r="A613" s="252"/>
      <c r="B613" s="252"/>
      <c r="C613" s="198"/>
      <c r="D613" s="188"/>
      <c r="E613" s="12">
        <f>SUM(E612)</f>
        <v>11000</v>
      </c>
    </row>
    <row r="614" spans="1:5" s="131" customFormat="1" ht="14.25" customHeight="1">
      <c r="A614" s="381"/>
      <c r="B614" s="153"/>
      <c r="C614" s="153"/>
      <c r="D614" s="154"/>
      <c r="E614" s="155">
        <f>SUM(E613)</f>
        <v>11000</v>
      </c>
    </row>
    <row r="615" spans="1:5" s="131" customFormat="1" ht="31.5">
      <c r="A615" s="288">
        <v>900</v>
      </c>
      <c r="B615" s="280"/>
      <c r="C615" s="280"/>
      <c r="D615" s="129" t="s">
        <v>384</v>
      </c>
      <c r="E615" s="255"/>
    </row>
    <row r="616" spans="1:5" s="135" customFormat="1" ht="12.75">
      <c r="A616" s="161"/>
      <c r="B616" s="215">
        <v>90001</v>
      </c>
      <c r="C616" s="231"/>
      <c r="D616" s="403" t="s">
        <v>117</v>
      </c>
      <c r="E616" s="163"/>
    </row>
    <row r="617" spans="1:5" s="135" customFormat="1" ht="33.75" customHeight="1">
      <c r="A617" s="161"/>
      <c r="B617" s="161"/>
      <c r="C617" s="240"/>
      <c r="D617" s="318" t="s">
        <v>400</v>
      </c>
      <c r="E617" s="384"/>
    </row>
    <row r="618" spans="1:5" s="139" customFormat="1" ht="15" customHeight="1">
      <c r="A618" s="192"/>
      <c r="B618" s="192"/>
      <c r="C618" s="364">
        <v>3020</v>
      </c>
      <c r="D618" s="365" t="s">
        <v>256</v>
      </c>
      <c r="E618" s="366">
        <v>800</v>
      </c>
    </row>
    <row r="619" spans="1:5" ht="14.25" customHeight="1">
      <c r="A619" s="166"/>
      <c r="B619" s="166"/>
      <c r="C619" s="234">
        <v>4010</v>
      </c>
      <c r="D619" s="147" t="s">
        <v>257</v>
      </c>
      <c r="E619" s="168">
        <v>200550</v>
      </c>
    </row>
    <row r="620" spans="1:5" ht="14.25" customHeight="1">
      <c r="A620" s="166"/>
      <c r="B620" s="166"/>
      <c r="C620" s="234">
        <v>4040</v>
      </c>
      <c r="D620" s="147" t="s">
        <v>258</v>
      </c>
      <c r="E620" s="168">
        <v>15276</v>
      </c>
    </row>
    <row r="621" spans="1:5" ht="14.25" customHeight="1">
      <c r="A621" s="166"/>
      <c r="B621" s="166"/>
      <c r="C621" s="234">
        <v>4110</v>
      </c>
      <c r="D621" s="147" t="s">
        <v>290</v>
      </c>
      <c r="E621" s="168">
        <v>33175</v>
      </c>
    </row>
    <row r="622" spans="1:5" ht="14.25" customHeight="1">
      <c r="A622" s="166"/>
      <c r="B622" s="166"/>
      <c r="C622" s="234">
        <v>4120</v>
      </c>
      <c r="D622" s="147" t="s">
        <v>260</v>
      </c>
      <c r="E622" s="168">
        <v>5520</v>
      </c>
    </row>
    <row r="623" spans="1:5" ht="14.25" customHeight="1">
      <c r="A623" s="166"/>
      <c r="B623" s="166"/>
      <c r="C623" s="234">
        <v>4170</v>
      </c>
      <c r="D623" s="147" t="s">
        <v>291</v>
      </c>
      <c r="E623" s="168">
        <v>2500</v>
      </c>
    </row>
    <row r="624" spans="1:5" ht="14.25" customHeight="1">
      <c r="A624" s="166"/>
      <c r="B624" s="166"/>
      <c r="C624" s="202">
        <v>4210</v>
      </c>
      <c r="D624" s="203" t="s">
        <v>374</v>
      </c>
      <c r="E624" s="322"/>
    </row>
    <row r="625" spans="1:5" ht="14.25" customHeight="1">
      <c r="A625" s="166"/>
      <c r="B625" s="166"/>
      <c r="C625" s="125"/>
      <c r="D625" s="144" t="s">
        <v>522</v>
      </c>
      <c r="E625" s="294"/>
    </row>
    <row r="626" spans="1:5" ht="15.75" customHeight="1">
      <c r="A626" s="166"/>
      <c r="B626" s="166"/>
      <c r="C626" s="125"/>
      <c r="D626" s="144" t="s">
        <v>523</v>
      </c>
      <c r="E626" s="294"/>
    </row>
    <row r="627" spans="1:5" ht="15.75" customHeight="1">
      <c r="A627" s="166"/>
      <c r="B627" s="166"/>
      <c r="C627" s="125"/>
      <c r="D627" s="144" t="s">
        <v>524</v>
      </c>
      <c r="E627" s="294"/>
    </row>
    <row r="628" spans="1:5" ht="12.75">
      <c r="A628" s="166"/>
      <c r="B628" s="166"/>
      <c r="C628" s="125"/>
      <c r="D628" s="144" t="s">
        <v>525</v>
      </c>
      <c r="E628" s="329">
        <v>10000</v>
      </c>
    </row>
    <row r="629" spans="1:5" ht="15.75" customHeight="1">
      <c r="A629" s="166"/>
      <c r="B629" s="166"/>
      <c r="C629" s="287">
        <v>4260</v>
      </c>
      <c r="D629" s="385" t="s">
        <v>263</v>
      </c>
      <c r="E629" s="294">
        <v>35000</v>
      </c>
    </row>
    <row r="630" spans="1:5" ht="14.25" customHeight="1">
      <c r="A630" s="166"/>
      <c r="B630" s="166"/>
      <c r="C630" s="332">
        <v>4270</v>
      </c>
      <c r="D630" s="333" t="s">
        <v>264</v>
      </c>
      <c r="E630" s="168">
        <v>3000</v>
      </c>
    </row>
    <row r="631" spans="1:5" ht="14.25" customHeight="1">
      <c r="A631" s="166"/>
      <c r="B631" s="166"/>
      <c r="C631" s="169">
        <v>4280</v>
      </c>
      <c r="D631" s="194" t="s">
        <v>293</v>
      </c>
      <c r="E631" s="294">
        <v>500</v>
      </c>
    </row>
    <row r="632" spans="1:5" ht="14.25" customHeight="1">
      <c r="A632" s="166"/>
      <c r="B632" s="166"/>
      <c r="C632" s="202">
        <v>4300</v>
      </c>
      <c r="D632" s="203" t="s">
        <v>266</v>
      </c>
      <c r="E632" s="322"/>
    </row>
    <row r="633" spans="1:5" ht="14.25" customHeight="1">
      <c r="A633" s="166"/>
      <c r="B633" s="166"/>
      <c r="C633" s="125"/>
      <c r="D633" s="144" t="s">
        <v>526</v>
      </c>
      <c r="E633" s="294"/>
    </row>
    <row r="634" spans="1:5" ht="14.25" customHeight="1">
      <c r="A634" s="166"/>
      <c r="B634" s="166"/>
      <c r="C634" s="125"/>
      <c r="D634" s="144" t="s">
        <v>527</v>
      </c>
      <c r="E634" s="294"/>
    </row>
    <row r="635" spans="1:5" ht="24.75" customHeight="1">
      <c r="A635" s="166"/>
      <c r="B635" s="166"/>
      <c r="C635" s="125"/>
      <c r="D635" s="144" t="s">
        <v>528</v>
      </c>
      <c r="E635" s="294"/>
    </row>
    <row r="636" spans="1:5" ht="12.75">
      <c r="A636" s="166"/>
      <c r="B636" s="166"/>
      <c r="C636" s="125"/>
      <c r="D636" s="144" t="s">
        <v>529</v>
      </c>
      <c r="E636" s="294">
        <v>15000</v>
      </c>
    </row>
    <row r="637" spans="1:5" ht="25.5">
      <c r="A637" s="166"/>
      <c r="B637" s="166"/>
      <c r="C637" s="234">
        <v>4360</v>
      </c>
      <c r="D637" s="147" t="s">
        <v>268</v>
      </c>
      <c r="E637" s="168">
        <v>1500</v>
      </c>
    </row>
    <row r="638" spans="1:5" ht="25.5">
      <c r="A638" s="217"/>
      <c r="B638" s="217"/>
      <c r="C638" s="234">
        <v>4370</v>
      </c>
      <c r="D638" s="147" t="s">
        <v>269</v>
      </c>
      <c r="E638" s="168">
        <v>1000</v>
      </c>
    </row>
    <row r="639" spans="1:5" ht="12.75">
      <c r="A639" s="218"/>
      <c r="B639" s="218"/>
      <c r="C639" s="167">
        <v>4410</v>
      </c>
      <c r="D639" s="321" t="s">
        <v>530</v>
      </c>
      <c r="E639" s="168">
        <v>5000</v>
      </c>
    </row>
    <row r="640" spans="1:5" ht="14.25" customHeight="1">
      <c r="A640" s="166"/>
      <c r="B640" s="166"/>
      <c r="C640" s="167">
        <v>4440</v>
      </c>
      <c r="D640" s="321" t="s">
        <v>295</v>
      </c>
      <c r="E640" s="168">
        <v>4200</v>
      </c>
    </row>
    <row r="641" spans="1:5" ht="25.5">
      <c r="A641" s="264"/>
      <c r="B641" s="264"/>
      <c r="C641" s="258">
        <v>4740</v>
      </c>
      <c r="D641" s="147" t="s">
        <v>277</v>
      </c>
      <c r="E641" s="168">
        <v>500</v>
      </c>
    </row>
    <row r="642" spans="1:5" ht="25.5">
      <c r="A642" s="264"/>
      <c r="B642" s="264"/>
      <c r="C642" s="197">
        <v>4750</v>
      </c>
      <c r="D642" s="326" t="s">
        <v>355</v>
      </c>
      <c r="E642" s="329">
        <v>500</v>
      </c>
    </row>
    <row r="643" spans="1:5" ht="14.25" customHeight="1">
      <c r="A643" s="166"/>
      <c r="B643" s="217"/>
      <c r="C643" s="388"/>
      <c r="D643" s="389"/>
      <c r="E643" s="57">
        <f>SUM(E618:E642)</f>
        <v>334021</v>
      </c>
    </row>
    <row r="644" spans="1:5" s="135" customFormat="1" ht="14.25" customHeight="1">
      <c r="A644" s="269"/>
      <c r="B644" s="256">
        <v>90003</v>
      </c>
      <c r="C644" s="256"/>
      <c r="D644" s="403" t="s">
        <v>118</v>
      </c>
      <c r="E644" s="163"/>
    </row>
    <row r="645" spans="1:5" s="135" customFormat="1" ht="30" customHeight="1">
      <c r="A645" s="161"/>
      <c r="B645" s="240"/>
      <c r="C645" s="240"/>
      <c r="D645" s="318" t="s">
        <v>400</v>
      </c>
      <c r="E645" s="384"/>
    </row>
    <row r="646" spans="1:5" ht="12.75" customHeight="1">
      <c r="A646" s="264"/>
      <c r="B646" s="257"/>
      <c r="C646" s="261">
        <v>4260</v>
      </c>
      <c r="D646" s="147" t="s">
        <v>263</v>
      </c>
      <c r="E646" s="168">
        <v>1600</v>
      </c>
    </row>
    <row r="647" spans="1:5" s="139" customFormat="1" ht="15" customHeight="1">
      <c r="A647" s="192"/>
      <c r="B647" s="193"/>
      <c r="C647" s="400">
        <v>4300</v>
      </c>
      <c r="D647" s="273" t="s">
        <v>266</v>
      </c>
      <c r="E647" s="366"/>
    </row>
    <row r="648" spans="1:5" s="139" customFormat="1" ht="24" customHeight="1">
      <c r="A648" s="284"/>
      <c r="B648" s="289"/>
      <c r="C648" s="289"/>
      <c r="D648" s="290" t="s">
        <v>531</v>
      </c>
      <c r="E648" s="395"/>
    </row>
    <row r="649" spans="1:5" s="139" customFormat="1" ht="12.75">
      <c r="A649" s="284"/>
      <c r="B649" s="289"/>
      <c r="C649" s="289"/>
      <c r="D649" s="290" t="s">
        <v>532</v>
      </c>
      <c r="E649" s="395">
        <v>18000</v>
      </c>
    </row>
    <row r="650" spans="1:5" s="135" customFormat="1" ht="14.25" customHeight="1">
      <c r="A650" s="269"/>
      <c r="B650" s="266"/>
      <c r="C650" s="277"/>
      <c r="D650" s="336"/>
      <c r="E650" s="12">
        <f>SUM(E646:E649)</f>
        <v>19600</v>
      </c>
    </row>
    <row r="651" spans="1:5" s="135" customFormat="1" ht="14.25" customHeight="1">
      <c r="A651" s="269"/>
      <c r="B651" s="256">
        <v>90015</v>
      </c>
      <c r="C651" s="266"/>
      <c r="D651" s="304" t="s">
        <v>386</v>
      </c>
      <c r="E651" s="384"/>
    </row>
    <row r="652" spans="1:5" s="135" customFormat="1" ht="38.25" customHeight="1">
      <c r="A652" s="161"/>
      <c r="B652" s="240"/>
      <c r="C652" s="232"/>
      <c r="D652" s="464" t="s">
        <v>400</v>
      </c>
      <c r="E652" s="163"/>
    </row>
    <row r="653" spans="1:5" ht="12.75">
      <c r="A653" s="264"/>
      <c r="B653" s="257"/>
      <c r="C653" s="261">
        <v>4260</v>
      </c>
      <c r="D653" s="147" t="s">
        <v>263</v>
      </c>
      <c r="E653" s="168">
        <v>300000</v>
      </c>
    </row>
    <row r="654" spans="1:5" ht="14.25" customHeight="1">
      <c r="A654" s="264"/>
      <c r="B654" s="257"/>
      <c r="C654" s="415">
        <v>4270</v>
      </c>
      <c r="D654" s="203" t="s">
        <v>264</v>
      </c>
      <c r="E654" s="322"/>
    </row>
    <row r="655" spans="1:5" ht="12.75">
      <c r="A655" s="264"/>
      <c r="B655" s="257"/>
      <c r="C655" s="465"/>
      <c r="D655" s="144" t="s">
        <v>533</v>
      </c>
      <c r="E655" s="294">
        <v>75000</v>
      </c>
    </row>
    <row r="656" spans="1:5" ht="12.75">
      <c r="A656" s="264"/>
      <c r="B656" s="197"/>
      <c r="C656" s="388"/>
      <c r="D656" s="188"/>
      <c r="E656" s="12">
        <f>SUM(E652:E655)</f>
        <v>375000</v>
      </c>
    </row>
    <row r="657" spans="1:5" s="135" customFormat="1" ht="22.5" customHeight="1">
      <c r="A657" s="269"/>
      <c r="B657" s="256">
        <v>90095</v>
      </c>
      <c r="C657" s="256"/>
      <c r="D657" s="383" t="s">
        <v>102</v>
      </c>
      <c r="E657" s="384"/>
    </row>
    <row r="658" spans="1:5" ht="14.25" customHeight="1">
      <c r="A658" s="264"/>
      <c r="B658" s="257"/>
      <c r="C658" s="265">
        <v>4300</v>
      </c>
      <c r="D658" s="203" t="s">
        <v>266</v>
      </c>
      <c r="E658" s="322"/>
    </row>
    <row r="659" spans="1:5" ht="14.25" customHeight="1">
      <c r="A659" s="264"/>
      <c r="B659" s="257"/>
      <c r="C659" s="264"/>
      <c r="D659" s="144" t="s">
        <v>534</v>
      </c>
      <c r="E659" s="294"/>
    </row>
    <row r="660" spans="1:5" ht="25.5">
      <c r="A660" s="264"/>
      <c r="B660" s="257"/>
      <c r="C660" s="264"/>
      <c r="D660" s="144" t="s">
        <v>535</v>
      </c>
      <c r="E660" s="294"/>
    </row>
    <row r="661" spans="1:5" ht="17.25" customHeight="1">
      <c r="A661" s="264"/>
      <c r="B661" s="257"/>
      <c r="C661" s="264"/>
      <c r="D661" s="144" t="s">
        <v>536</v>
      </c>
      <c r="E661" s="294">
        <v>21500</v>
      </c>
    </row>
    <row r="662" spans="1:5" ht="15.75" customHeight="1">
      <c r="A662" s="264"/>
      <c r="B662" s="257"/>
      <c r="C662" s="466">
        <v>4430</v>
      </c>
      <c r="D662" s="203" t="s">
        <v>271</v>
      </c>
      <c r="E662" s="322"/>
    </row>
    <row r="663" spans="1:5" ht="12.75">
      <c r="A663" s="264"/>
      <c r="B663" s="257"/>
      <c r="C663" s="426"/>
      <c r="D663" s="144" t="s">
        <v>537</v>
      </c>
      <c r="E663" s="294">
        <v>8000</v>
      </c>
    </row>
    <row r="664" spans="1:5" ht="14.25" customHeight="1">
      <c r="A664" s="264"/>
      <c r="B664" s="257"/>
      <c r="C664" s="466">
        <v>6050</v>
      </c>
      <c r="D664" s="203" t="s">
        <v>251</v>
      </c>
      <c r="E664" s="322"/>
    </row>
    <row r="665" spans="1:5" ht="14.25" customHeight="1">
      <c r="A665" s="264"/>
      <c r="B665" s="257"/>
      <c r="C665" s="425"/>
      <c r="D665" s="144" t="s">
        <v>538</v>
      </c>
      <c r="E665" s="294"/>
    </row>
    <row r="666" spans="1:5" ht="14.25" customHeight="1">
      <c r="A666" s="264"/>
      <c r="B666" s="257"/>
      <c r="C666" s="425"/>
      <c r="D666" s="144" t="s">
        <v>539</v>
      </c>
      <c r="E666" s="294"/>
    </row>
    <row r="667" spans="1:5" ht="25.5">
      <c r="A667" s="264"/>
      <c r="B667" s="257"/>
      <c r="C667" s="425"/>
      <c r="D667" s="144" t="s">
        <v>540</v>
      </c>
      <c r="E667" s="294"/>
    </row>
    <row r="668" spans="1:5" ht="29.25" customHeight="1">
      <c r="A668" s="264"/>
      <c r="B668" s="257"/>
      <c r="C668" s="425"/>
      <c r="D668" s="144" t="s">
        <v>541</v>
      </c>
      <c r="E668" s="294"/>
    </row>
    <row r="669" spans="1:5" ht="25.5">
      <c r="A669" s="264"/>
      <c r="B669" s="257"/>
      <c r="C669" s="425"/>
      <c r="D669" s="144" t="s">
        <v>542</v>
      </c>
      <c r="E669" s="294">
        <v>3548596</v>
      </c>
    </row>
    <row r="670" spans="1:5" ht="12.75">
      <c r="A670" s="252"/>
      <c r="B670" s="197"/>
      <c r="C670" s="198"/>
      <c r="D670" s="188"/>
      <c r="E670" s="12">
        <f>SUM(E658:E669)</f>
        <v>3578096</v>
      </c>
    </row>
    <row r="671" spans="1:5" s="160" customFormat="1" ht="15.75">
      <c r="A671" s="173"/>
      <c r="B671" s="173"/>
      <c r="C671" s="173"/>
      <c r="D671" s="175"/>
      <c r="E671" s="15">
        <f>E670+E656+E650+E643</f>
        <v>4306717</v>
      </c>
    </row>
    <row r="672" spans="1:5" s="131" customFormat="1" ht="35.25" customHeight="1">
      <c r="A672" s="288">
        <v>921</v>
      </c>
      <c r="B672" s="280"/>
      <c r="C672" s="280"/>
      <c r="D672" s="129" t="s">
        <v>387</v>
      </c>
      <c r="E672" s="255"/>
    </row>
    <row r="673" spans="1:5" s="135" customFormat="1" ht="17.25" customHeight="1">
      <c r="A673" s="269"/>
      <c r="B673" s="256">
        <v>92109</v>
      </c>
      <c r="C673" s="256"/>
      <c r="D673" s="403" t="s">
        <v>388</v>
      </c>
      <c r="E673" s="163"/>
    </row>
    <row r="674" spans="1:5" ht="29.25" customHeight="1">
      <c r="A674" s="264"/>
      <c r="B674" s="257"/>
      <c r="C674" s="258">
        <v>2480</v>
      </c>
      <c r="D674" s="147" t="s">
        <v>389</v>
      </c>
      <c r="E674" s="168">
        <v>673355</v>
      </c>
    </row>
    <row r="675" spans="1:5" ht="18.75" customHeight="1">
      <c r="A675" s="264"/>
      <c r="B675" s="257"/>
      <c r="C675" s="466">
        <v>6050</v>
      </c>
      <c r="D675" s="203" t="s">
        <v>251</v>
      </c>
      <c r="E675" s="322"/>
    </row>
    <row r="676" spans="1:5" ht="30.75" customHeight="1">
      <c r="A676" s="264"/>
      <c r="B676" s="257"/>
      <c r="C676" s="425"/>
      <c r="D676" s="144" t="s">
        <v>543</v>
      </c>
      <c r="E676" s="386">
        <v>630000</v>
      </c>
    </row>
    <row r="677" spans="1:5" ht="14.25" customHeight="1">
      <c r="A677" s="264"/>
      <c r="B677" s="197"/>
      <c r="C677" s="198"/>
      <c r="D677" s="188"/>
      <c r="E677" s="12">
        <f>SUM(E674:E676)</f>
        <v>1303355</v>
      </c>
    </row>
    <row r="678" spans="1:5" s="135" customFormat="1" ht="17.25" customHeight="1">
      <c r="A678" s="269"/>
      <c r="B678" s="248">
        <v>92116</v>
      </c>
      <c r="C678" s="256"/>
      <c r="D678" s="403" t="s">
        <v>390</v>
      </c>
      <c r="E678" s="163"/>
    </row>
    <row r="679" spans="1:5" ht="29.25" customHeight="1">
      <c r="A679" s="264"/>
      <c r="B679" s="264"/>
      <c r="C679" s="258">
        <v>2480</v>
      </c>
      <c r="D679" s="147" t="s">
        <v>389</v>
      </c>
      <c r="E679" s="168">
        <v>169916</v>
      </c>
    </row>
    <row r="680" spans="1:5" ht="14.25" customHeight="1">
      <c r="A680" s="252"/>
      <c r="B680" s="252"/>
      <c r="C680" s="198"/>
      <c r="D680" s="188"/>
      <c r="E680" s="12">
        <f>SUM(E679)</f>
        <v>169916</v>
      </c>
    </row>
    <row r="681" spans="1:5" s="135" customFormat="1" ht="14.25" customHeight="1">
      <c r="A681" s="248"/>
      <c r="B681" s="248">
        <v>92195</v>
      </c>
      <c r="C681" s="249"/>
      <c r="D681" s="133" t="s">
        <v>102</v>
      </c>
      <c r="E681" s="163"/>
    </row>
    <row r="682" spans="1:5" s="135" customFormat="1" ht="14.25" customHeight="1">
      <c r="A682" s="269"/>
      <c r="B682" s="269"/>
      <c r="C682" s="423">
        <v>4170</v>
      </c>
      <c r="D682" s="357" t="s">
        <v>312</v>
      </c>
      <c r="E682" s="366"/>
    </row>
    <row r="683" spans="1:5" s="135" customFormat="1" ht="14.25" customHeight="1">
      <c r="A683" s="269"/>
      <c r="B683" s="269"/>
      <c r="C683" s="467"/>
      <c r="D683" s="468" t="s">
        <v>544</v>
      </c>
      <c r="E683" s="398">
        <v>1500</v>
      </c>
    </row>
    <row r="684" spans="1:5" s="135" customFormat="1" ht="14.25" customHeight="1">
      <c r="A684" s="269"/>
      <c r="B684" s="269"/>
      <c r="C684" s="463">
        <v>4210</v>
      </c>
      <c r="D684" s="136" t="s">
        <v>262</v>
      </c>
      <c r="E684" s="432"/>
    </row>
    <row r="685" spans="1:5" s="135" customFormat="1" ht="25.5">
      <c r="A685" s="269"/>
      <c r="B685" s="269"/>
      <c r="C685" s="463"/>
      <c r="D685" s="136" t="s">
        <v>545</v>
      </c>
      <c r="E685" s="432"/>
    </row>
    <row r="686" spans="1:5" ht="27.75" customHeight="1">
      <c r="A686" s="264"/>
      <c r="B686" s="264"/>
      <c r="C686" s="425"/>
      <c r="D686" s="144" t="s">
        <v>546</v>
      </c>
      <c r="E686" s="294">
        <v>3457.77</v>
      </c>
    </row>
    <row r="687" spans="1:5" ht="27.75" customHeight="1">
      <c r="A687" s="264"/>
      <c r="B687" s="264"/>
      <c r="C687" s="265">
        <v>4300</v>
      </c>
      <c r="D687" s="334" t="s">
        <v>266</v>
      </c>
      <c r="E687" s="322"/>
    </row>
    <row r="688" spans="1:5" ht="12.75">
      <c r="A688" s="264"/>
      <c r="B688" s="264"/>
      <c r="C688" s="252"/>
      <c r="D688" s="328" t="s">
        <v>547</v>
      </c>
      <c r="E688" s="329">
        <v>1000</v>
      </c>
    </row>
    <row r="689" spans="1:5" ht="14.25" customHeight="1">
      <c r="A689" s="252"/>
      <c r="B689" s="252"/>
      <c r="C689" s="410"/>
      <c r="D689" s="354"/>
      <c r="E689" s="57">
        <f>SUM(E683:E688)</f>
        <v>5957.77</v>
      </c>
    </row>
    <row r="690" spans="1:5" s="160" customFormat="1" ht="14.25" customHeight="1">
      <c r="A690" s="173"/>
      <c r="B690" s="174"/>
      <c r="C690" s="174"/>
      <c r="D690" s="175"/>
      <c r="E690" s="15">
        <f>E689+E677+E680</f>
        <v>1479228.77</v>
      </c>
    </row>
    <row r="691" spans="1:5" s="131" customFormat="1" ht="47.25">
      <c r="A691" s="288">
        <v>925</v>
      </c>
      <c r="B691" s="280"/>
      <c r="C691" s="280"/>
      <c r="D691" s="8" t="s">
        <v>207</v>
      </c>
      <c r="E691" s="255"/>
    </row>
    <row r="692" spans="1:5" s="135" customFormat="1" ht="12.75">
      <c r="A692" s="269"/>
      <c r="B692" s="231">
        <v>92503</v>
      </c>
      <c r="C692" s="256"/>
      <c r="D692" s="49" t="s">
        <v>206</v>
      </c>
      <c r="E692" s="163"/>
    </row>
    <row r="693" spans="1:5" ht="15" customHeight="1">
      <c r="A693" s="264"/>
      <c r="B693" s="257"/>
      <c r="C693" s="258">
        <v>4300</v>
      </c>
      <c r="D693" s="147" t="s">
        <v>266</v>
      </c>
      <c r="E693" s="168">
        <v>4000</v>
      </c>
    </row>
    <row r="694" spans="1:5" s="135" customFormat="1" ht="14.25" customHeight="1">
      <c r="A694" s="269"/>
      <c r="B694" s="266"/>
      <c r="C694" s="295"/>
      <c r="D694" s="142"/>
      <c r="E694" s="12">
        <f>SUM(E693:E693)</f>
        <v>4000</v>
      </c>
    </row>
    <row r="695" spans="1:5" s="160" customFormat="1" ht="14.25" customHeight="1">
      <c r="A695" s="279"/>
      <c r="B695" s="174"/>
      <c r="C695" s="174"/>
      <c r="D695" s="175"/>
      <c r="E695" s="15">
        <f>E694</f>
        <v>4000</v>
      </c>
    </row>
    <row r="696" spans="1:5" s="131" customFormat="1" ht="14.25" customHeight="1">
      <c r="A696" s="288">
        <v>926</v>
      </c>
      <c r="B696" s="253"/>
      <c r="C696" s="254"/>
      <c r="D696" s="129" t="s">
        <v>391</v>
      </c>
      <c r="E696" s="255"/>
    </row>
    <row r="697" spans="1:5" s="135" customFormat="1" ht="16.5" customHeight="1">
      <c r="A697" s="269"/>
      <c r="B697" s="266">
        <v>92601</v>
      </c>
      <c r="C697" s="269"/>
      <c r="D697" s="304" t="s">
        <v>392</v>
      </c>
      <c r="E697" s="384"/>
    </row>
    <row r="698" spans="1:5" ht="12.75">
      <c r="A698" s="264"/>
      <c r="B698" s="285"/>
      <c r="C698" s="265">
        <v>6050</v>
      </c>
      <c r="D698" s="203" t="s">
        <v>251</v>
      </c>
      <c r="E698" s="322"/>
    </row>
    <row r="699" spans="1:5" ht="25.5">
      <c r="A699" s="264"/>
      <c r="B699" s="285"/>
      <c r="C699" s="264"/>
      <c r="D699" s="299" t="s">
        <v>548</v>
      </c>
      <c r="E699" s="294"/>
    </row>
    <row r="700" spans="1:5" ht="25.5">
      <c r="A700" s="264"/>
      <c r="B700" s="285"/>
      <c r="C700" s="264"/>
      <c r="D700" s="328" t="s">
        <v>549</v>
      </c>
      <c r="E700" s="294"/>
    </row>
    <row r="701" spans="1:5" ht="32.25" customHeight="1">
      <c r="A701" s="264"/>
      <c r="B701" s="285"/>
      <c r="C701" s="252"/>
      <c r="D701" s="328" t="s">
        <v>550</v>
      </c>
      <c r="E701" s="373">
        <v>717946</v>
      </c>
    </row>
    <row r="702" spans="1:5" ht="14.25" customHeight="1">
      <c r="A702" s="264"/>
      <c r="B702" s="197"/>
      <c r="C702" s="410"/>
      <c r="D702" s="354"/>
      <c r="E702" s="57">
        <f>SUM(E699:E701)</f>
        <v>717946</v>
      </c>
    </row>
    <row r="703" spans="1:5" s="135" customFormat="1" ht="12.75">
      <c r="A703" s="269"/>
      <c r="B703" s="266">
        <v>92605</v>
      </c>
      <c r="C703" s="269"/>
      <c r="D703" s="133" t="s">
        <v>393</v>
      </c>
      <c r="E703" s="163"/>
    </row>
    <row r="704" spans="1:5" ht="42" customHeight="1">
      <c r="A704" s="264"/>
      <c r="B704" s="257"/>
      <c r="C704" s="258">
        <v>2820</v>
      </c>
      <c r="D704" s="147" t="s">
        <v>368</v>
      </c>
      <c r="E704" s="168">
        <v>270000</v>
      </c>
    </row>
    <row r="705" spans="1:5" ht="18.75" customHeight="1">
      <c r="A705" s="264"/>
      <c r="B705" s="257"/>
      <c r="C705" s="353"/>
      <c r="D705" s="469"/>
      <c r="E705" s="470">
        <f>SUM(E704)</f>
        <v>270000</v>
      </c>
    </row>
    <row r="706" spans="1:5" s="135" customFormat="1" ht="12.75">
      <c r="A706" s="269"/>
      <c r="B706" s="256">
        <v>92695</v>
      </c>
      <c r="C706" s="248"/>
      <c r="D706" s="133" t="s">
        <v>102</v>
      </c>
      <c r="E706" s="163"/>
    </row>
    <row r="707" spans="1:5" ht="25.5">
      <c r="A707" s="264"/>
      <c r="B707" s="257"/>
      <c r="C707" s="258">
        <v>3040</v>
      </c>
      <c r="D707" s="147" t="s">
        <v>551</v>
      </c>
      <c r="E707" s="168">
        <v>40000</v>
      </c>
    </row>
    <row r="708" spans="1:5" ht="14.25" customHeight="1">
      <c r="A708" s="252"/>
      <c r="B708" s="197"/>
      <c r="C708" s="410"/>
      <c r="D708" s="188"/>
      <c r="E708" s="12">
        <f>SUM(E707)</f>
        <v>40000</v>
      </c>
    </row>
    <row r="709" spans="1:5" s="131" customFormat="1" ht="14.25" customHeight="1">
      <c r="A709" s="152"/>
      <c r="B709" s="152"/>
      <c r="C709" s="152"/>
      <c r="D709" s="154"/>
      <c r="E709" s="155">
        <f>E705+E708+E702</f>
        <v>1027946</v>
      </c>
    </row>
    <row r="710" spans="1:5" s="160" customFormat="1" ht="25.5" customHeight="1" thickBot="1">
      <c r="A710" s="725" t="s">
        <v>119</v>
      </c>
      <c r="B710" s="725"/>
      <c r="C710" s="725"/>
      <c r="D710" s="725"/>
      <c r="E710" s="296">
        <f>E709+E690+E671+E614+E609+E538+E482+E362+E353+E348+E338+E279+E272+E212+E151+E96+E90+E61+E19+E487+E695</f>
        <v>28791055.98</v>
      </c>
    </row>
    <row r="711" spans="4:5" ht="12.75">
      <c r="D711" s="297"/>
      <c r="E711" s="297"/>
    </row>
    <row r="712" spans="1:5" ht="12.75">
      <c r="A712" s="298"/>
      <c r="B712" s="298"/>
      <c r="C712" s="298"/>
      <c r="D712" s="299"/>
      <c r="E712" s="299"/>
    </row>
    <row r="713" spans="1:5" ht="12.75">
      <c r="A713" s="298"/>
      <c r="B713" s="298"/>
      <c r="C713" s="298"/>
      <c r="D713" s="121"/>
      <c r="E713" s="121"/>
    </row>
    <row r="714" spans="1:5" ht="12.75">
      <c r="A714" s="298"/>
      <c r="B714" s="298"/>
      <c r="C714" s="298"/>
      <c r="D714" s="121"/>
      <c r="E714" s="121"/>
    </row>
    <row r="715" spans="1:5" ht="12.75">
      <c r="A715" s="298"/>
      <c r="B715" s="298"/>
      <c r="C715" s="298"/>
      <c r="D715" s="121"/>
      <c r="E715" s="121"/>
    </row>
    <row r="716" spans="1:5" ht="12.75">
      <c r="A716" s="298"/>
      <c r="B716" s="298"/>
      <c r="C716" s="298"/>
      <c r="D716" s="121"/>
      <c r="E716" s="121"/>
    </row>
    <row r="717" spans="1:5" ht="12.75">
      <c r="A717" s="298"/>
      <c r="B717" s="298"/>
      <c r="C717" s="298"/>
      <c r="D717" s="121"/>
      <c r="E717" s="121"/>
    </row>
    <row r="718" spans="1:5" ht="12.75">
      <c r="A718" s="298"/>
      <c r="B718" s="298"/>
      <c r="C718" s="298"/>
      <c r="D718" s="121"/>
      <c r="E718" s="121"/>
    </row>
    <row r="719" spans="1:5" ht="12.75">
      <c r="A719" s="298"/>
      <c r="B719" s="298"/>
      <c r="C719" s="298"/>
      <c r="D719" s="121"/>
      <c r="E719" s="121"/>
    </row>
    <row r="720" spans="1:5" ht="12.75">
      <c r="A720" s="298"/>
      <c r="B720" s="298"/>
      <c r="C720" s="298"/>
      <c r="D720" s="121"/>
      <c r="E720" s="121"/>
    </row>
    <row r="721" spans="1:5" ht="12.75">
      <c r="A721" s="298"/>
      <c r="B721" s="298"/>
      <c r="C721" s="298"/>
      <c r="D721" s="121"/>
      <c r="E721" s="121"/>
    </row>
    <row r="722" spans="1:5" ht="12.75">
      <c r="A722" s="298"/>
      <c r="B722" s="298"/>
      <c r="C722" s="298"/>
      <c r="D722" s="121"/>
      <c r="E722" s="121"/>
    </row>
    <row r="723" spans="1:5" ht="12.75">
      <c r="A723" s="298"/>
      <c r="B723" s="298"/>
      <c r="C723" s="298"/>
      <c r="D723" s="121"/>
      <c r="E723" s="121"/>
    </row>
    <row r="724" spans="1:5" ht="12.75">
      <c r="A724" s="298"/>
      <c r="B724" s="298"/>
      <c r="C724" s="298"/>
      <c r="D724" s="121"/>
      <c r="E724" s="121"/>
    </row>
    <row r="725" spans="1:5" ht="12.75">
      <c r="A725" s="298"/>
      <c r="B725" s="298"/>
      <c r="C725" s="298"/>
      <c r="D725" s="121"/>
      <c r="E725" s="121"/>
    </row>
    <row r="726" spans="1:5" ht="12.75">
      <c r="A726" s="298"/>
      <c r="B726" s="298"/>
      <c r="C726" s="298"/>
      <c r="D726" s="121"/>
      <c r="E726" s="121"/>
    </row>
    <row r="727" spans="1:5" ht="12.75">
      <c r="A727" s="298"/>
      <c r="B727" s="298"/>
      <c r="C727" s="298"/>
      <c r="D727" s="121"/>
      <c r="E727" s="121"/>
    </row>
    <row r="728" spans="1:5" ht="12.75">
      <c r="A728" s="298"/>
      <c r="B728" s="298"/>
      <c r="C728" s="298"/>
      <c r="D728" s="121"/>
      <c r="E728" s="121"/>
    </row>
    <row r="729" spans="1:5" ht="12.75">
      <c r="A729" s="298"/>
      <c r="B729" s="298"/>
      <c r="C729" s="298"/>
      <c r="D729" s="121"/>
      <c r="E729" s="121"/>
    </row>
    <row r="730" spans="1:5" ht="12.75">
      <c r="A730" s="298"/>
      <c r="B730" s="298"/>
      <c r="C730" s="298"/>
      <c r="D730" s="121"/>
      <c r="E730" s="121"/>
    </row>
    <row r="731" spans="1:5" ht="12.75">
      <c r="A731" s="298"/>
      <c r="B731" s="298"/>
      <c r="C731" s="298"/>
      <c r="D731" s="121"/>
      <c r="E731" s="121"/>
    </row>
    <row r="732" spans="1:5" ht="12.75">
      <c r="A732" s="298"/>
      <c r="B732" s="298"/>
      <c r="C732" s="298"/>
      <c r="D732" s="121"/>
      <c r="E732" s="121"/>
    </row>
    <row r="733" spans="1:5" ht="12.75">
      <c r="A733" s="298"/>
      <c r="B733" s="298"/>
      <c r="C733" s="298"/>
      <c r="D733" s="121"/>
      <c r="E733" s="121"/>
    </row>
    <row r="734" spans="1:5" ht="12.75">
      <c r="A734" s="298"/>
      <c r="B734" s="298"/>
      <c r="C734" s="298"/>
      <c r="D734" s="121"/>
      <c r="E734" s="121"/>
    </row>
    <row r="735" spans="1:5" ht="12.75">
      <c r="A735" s="298"/>
      <c r="B735" s="298"/>
      <c r="C735" s="298"/>
      <c r="D735" s="121"/>
      <c r="E735" s="121"/>
    </row>
    <row r="736" spans="1:5" ht="12.75">
      <c r="A736" s="298"/>
      <c r="B736" s="298"/>
      <c r="C736" s="298"/>
      <c r="D736" s="121"/>
      <c r="E736" s="121"/>
    </row>
    <row r="737" spans="1:5" ht="12.75">
      <c r="A737" s="298"/>
      <c r="B737" s="298"/>
      <c r="C737" s="298"/>
      <c r="D737" s="121"/>
      <c r="E737" s="121"/>
    </row>
    <row r="738" spans="1:5" ht="12.75">
      <c r="A738" s="298"/>
      <c r="B738" s="298"/>
      <c r="C738" s="298"/>
      <c r="D738" s="121"/>
      <c r="E738" s="121"/>
    </row>
    <row r="739" spans="1:5" ht="12.75">
      <c r="A739" s="298"/>
      <c r="B739" s="298"/>
      <c r="C739" s="298"/>
      <c r="D739" s="121"/>
      <c r="E739" s="121"/>
    </row>
    <row r="740" spans="1:5" ht="12.75">
      <c r="A740" s="298"/>
      <c r="B740" s="298"/>
      <c r="C740" s="298"/>
      <c r="D740" s="121"/>
      <c r="E740" s="121"/>
    </row>
    <row r="741" spans="1:5" ht="12.75">
      <c r="A741" s="298"/>
      <c r="B741" s="298"/>
      <c r="C741" s="298"/>
      <c r="D741" s="121"/>
      <c r="E741" s="121"/>
    </row>
    <row r="742" spans="1:5" ht="12.75">
      <c r="A742" s="298"/>
      <c r="B742" s="298"/>
      <c r="C742" s="298"/>
      <c r="D742" s="121"/>
      <c r="E742" s="121"/>
    </row>
    <row r="743" spans="1:5" ht="12.75">
      <c r="A743" s="298"/>
      <c r="B743" s="298"/>
      <c r="C743" s="298"/>
      <c r="D743" s="121"/>
      <c r="E743" s="121"/>
    </row>
    <row r="744" spans="1:5" ht="12.75">
      <c r="A744" s="298"/>
      <c r="B744" s="298"/>
      <c r="C744" s="298"/>
      <c r="D744" s="121"/>
      <c r="E744" s="121"/>
    </row>
    <row r="745" spans="1:5" ht="12.75">
      <c r="A745" s="298"/>
      <c r="B745" s="298"/>
      <c r="C745" s="298"/>
      <c r="D745" s="121"/>
      <c r="E745" s="121"/>
    </row>
    <row r="746" spans="1:5" ht="12.75">
      <c r="A746" s="298"/>
      <c r="B746" s="298"/>
      <c r="C746" s="298"/>
      <c r="D746" s="121"/>
      <c r="E746" s="121"/>
    </row>
    <row r="747" spans="1:5" ht="12.75">
      <c r="A747" s="298"/>
      <c r="B747" s="298"/>
      <c r="C747" s="298"/>
      <c r="D747" s="121"/>
      <c r="E747" s="121"/>
    </row>
    <row r="748" spans="1:5" ht="12.75">
      <c r="A748" s="298"/>
      <c r="B748" s="298"/>
      <c r="C748" s="298"/>
      <c r="D748" s="121"/>
      <c r="E748" s="121"/>
    </row>
    <row r="749" spans="1:5" ht="12.75">
      <c r="A749" s="298"/>
      <c r="B749" s="298"/>
      <c r="C749" s="298"/>
      <c r="D749" s="121"/>
      <c r="E749" s="121"/>
    </row>
    <row r="750" spans="1:5" ht="12.75">
      <c r="A750" s="298"/>
      <c r="B750" s="298"/>
      <c r="C750" s="298"/>
      <c r="D750" s="121"/>
      <c r="E750" s="121"/>
    </row>
    <row r="751" spans="1:5" ht="12.75">
      <c r="A751" s="298"/>
      <c r="B751" s="298"/>
      <c r="C751" s="298"/>
      <c r="D751" s="121"/>
      <c r="E751" s="121"/>
    </row>
    <row r="752" spans="1:5" ht="12.75">
      <c r="A752" s="298"/>
      <c r="B752" s="298"/>
      <c r="C752" s="298"/>
      <c r="D752" s="121"/>
      <c r="E752" s="121"/>
    </row>
    <row r="753" spans="1:5" ht="12.75">
      <c r="A753" s="298"/>
      <c r="B753" s="298"/>
      <c r="C753" s="298"/>
      <c r="D753" s="121"/>
      <c r="E753" s="121"/>
    </row>
    <row r="754" spans="1:5" ht="12.75">
      <c r="A754" s="298"/>
      <c r="B754" s="298"/>
      <c r="C754" s="298"/>
      <c r="D754" s="121"/>
      <c r="E754" s="121"/>
    </row>
    <row r="755" spans="1:5" ht="12.75">
      <c r="A755" s="298"/>
      <c r="B755" s="298"/>
      <c r="C755" s="298"/>
      <c r="D755" s="121"/>
      <c r="E755" s="121"/>
    </row>
    <row r="756" spans="1:5" ht="12.75">
      <c r="A756" s="298"/>
      <c r="B756" s="298"/>
      <c r="C756" s="298"/>
      <c r="D756" s="121"/>
      <c r="E756" s="121"/>
    </row>
    <row r="757" spans="1:5" ht="12.75">
      <c r="A757" s="298"/>
      <c r="B757" s="298"/>
      <c r="C757" s="298"/>
      <c r="D757" s="121"/>
      <c r="E757" s="121"/>
    </row>
    <row r="758" spans="1:5" ht="12.75">
      <c r="A758" s="298"/>
      <c r="B758" s="298"/>
      <c r="C758" s="298"/>
      <c r="D758" s="121"/>
      <c r="E758" s="121"/>
    </row>
    <row r="759" spans="1:5" ht="12.75">
      <c r="A759" s="298"/>
      <c r="B759" s="298"/>
      <c r="C759" s="298"/>
      <c r="D759" s="121"/>
      <c r="E759" s="121"/>
    </row>
    <row r="760" spans="1:5" ht="12.75">
      <c r="A760" s="298"/>
      <c r="B760" s="298"/>
      <c r="C760" s="298"/>
      <c r="D760" s="121"/>
      <c r="E760" s="121"/>
    </row>
    <row r="761" spans="1:5" ht="12.75">
      <c r="A761" s="298"/>
      <c r="B761" s="298"/>
      <c r="C761" s="298"/>
      <c r="D761" s="121"/>
      <c r="E761" s="121"/>
    </row>
    <row r="762" spans="1:5" ht="12.75">
      <c r="A762" s="298"/>
      <c r="B762" s="298"/>
      <c r="C762" s="298"/>
      <c r="D762" s="121"/>
      <c r="E762" s="121"/>
    </row>
    <row r="763" spans="1:5" ht="12.75">
      <c r="A763" s="298"/>
      <c r="B763" s="298"/>
      <c r="C763" s="298"/>
      <c r="D763" s="121"/>
      <c r="E763" s="121"/>
    </row>
    <row r="764" spans="1:5" ht="12.75">
      <c r="A764" s="298"/>
      <c r="B764" s="298"/>
      <c r="C764" s="298"/>
      <c r="D764" s="121"/>
      <c r="E764" s="121"/>
    </row>
    <row r="765" spans="1:5" ht="12.75">
      <c r="A765" s="298"/>
      <c r="B765" s="298"/>
      <c r="C765" s="298"/>
      <c r="D765" s="121"/>
      <c r="E765" s="121"/>
    </row>
    <row r="766" spans="1:5" ht="12.75">
      <c r="A766" s="298"/>
      <c r="B766" s="298"/>
      <c r="C766" s="298"/>
      <c r="D766" s="121"/>
      <c r="E766" s="121"/>
    </row>
    <row r="767" spans="1:5" ht="12.75">
      <c r="A767" s="298"/>
      <c r="B767" s="298"/>
      <c r="C767" s="298"/>
      <c r="D767" s="121"/>
      <c r="E767" s="121"/>
    </row>
    <row r="768" spans="1:5" ht="12.75">
      <c r="A768" s="298"/>
      <c r="B768" s="298"/>
      <c r="C768" s="298"/>
      <c r="D768" s="121"/>
      <c r="E768" s="121"/>
    </row>
    <row r="769" spans="1:5" ht="12.75">
      <c r="A769" s="298"/>
      <c r="B769" s="298"/>
      <c r="C769" s="298"/>
      <c r="D769" s="121"/>
      <c r="E769" s="121"/>
    </row>
    <row r="770" spans="1:5" ht="12.75">
      <c r="A770" s="298"/>
      <c r="B770" s="298"/>
      <c r="C770" s="298"/>
      <c r="D770" s="121"/>
      <c r="E770" s="121"/>
    </row>
    <row r="771" spans="1:5" ht="12.75">
      <c r="A771" s="298"/>
      <c r="B771" s="298"/>
      <c r="C771" s="298"/>
      <c r="D771" s="121"/>
      <c r="E771" s="121"/>
    </row>
    <row r="772" spans="1:5" ht="12.75">
      <c r="A772" s="298"/>
      <c r="B772" s="298"/>
      <c r="C772" s="298"/>
      <c r="D772" s="121"/>
      <c r="E772" s="121"/>
    </row>
    <row r="773" spans="1:5" ht="12.75">
      <c r="A773" s="298"/>
      <c r="B773" s="298"/>
      <c r="C773" s="298"/>
      <c r="D773" s="121"/>
      <c r="E773" s="121"/>
    </row>
    <row r="774" spans="1:5" ht="12.75">
      <c r="A774" s="298"/>
      <c r="B774" s="298"/>
      <c r="C774" s="298"/>
      <c r="D774" s="121"/>
      <c r="E774" s="121"/>
    </row>
    <row r="775" spans="1:5" ht="12.75">
      <c r="A775" s="298"/>
      <c r="B775" s="298"/>
      <c r="C775" s="298"/>
      <c r="D775" s="121"/>
      <c r="E775" s="121"/>
    </row>
    <row r="776" spans="1:5" ht="12.75">
      <c r="A776" s="298"/>
      <c r="B776" s="298"/>
      <c r="C776" s="298"/>
      <c r="D776" s="121"/>
      <c r="E776" s="121"/>
    </row>
    <row r="777" spans="1:5" ht="12.75">
      <c r="A777" s="298"/>
      <c r="B777" s="298"/>
      <c r="C777" s="298"/>
      <c r="D777" s="121"/>
      <c r="E777" s="121"/>
    </row>
    <row r="778" spans="1:5" ht="12.75">
      <c r="A778" s="298"/>
      <c r="B778" s="298"/>
      <c r="C778" s="298"/>
      <c r="D778" s="121"/>
      <c r="E778" s="121"/>
    </row>
    <row r="779" spans="1:5" ht="12.75">
      <c r="A779" s="298"/>
      <c r="B779" s="298"/>
      <c r="C779" s="298"/>
      <c r="D779" s="121"/>
      <c r="E779" s="121"/>
    </row>
    <row r="780" spans="1:5" ht="12.75">
      <c r="A780" s="298"/>
      <c r="B780" s="298"/>
      <c r="C780" s="298"/>
      <c r="D780" s="121"/>
      <c r="E780" s="121"/>
    </row>
    <row r="781" spans="1:5" ht="12.75">
      <c r="A781" s="298"/>
      <c r="B781" s="298"/>
      <c r="C781" s="298"/>
      <c r="D781" s="121"/>
      <c r="E781" s="121"/>
    </row>
    <row r="782" spans="1:5" ht="12.75">
      <c r="A782" s="298"/>
      <c r="B782" s="298"/>
      <c r="C782" s="298"/>
      <c r="D782" s="121"/>
      <c r="E782" s="121"/>
    </row>
    <row r="783" spans="1:5" ht="12.75">
      <c r="A783" s="298"/>
      <c r="B783" s="298"/>
      <c r="C783" s="298"/>
      <c r="D783" s="121"/>
      <c r="E783" s="121"/>
    </row>
    <row r="784" spans="1:5" ht="12.75">
      <c r="A784" s="298"/>
      <c r="B784" s="298"/>
      <c r="C784" s="298"/>
      <c r="D784" s="121"/>
      <c r="E784" s="121"/>
    </row>
    <row r="785" spans="1:5" ht="12.75">
      <c r="A785" s="298"/>
      <c r="B785" s="298"/>
      <c r="C785" s="298"/>
      <c r="D785" s="121"/>
      <c r="E785" s="121"/>
    </row>
    <row r="786" spans="1:5" ht="12.75">
      <c r="A786" s="298"/>
      <c r="B786" s="298"/>
      <c r="C786" s="298"/>
      <c r="D786" s="121"/>
      <c r="E786" s="121"/>
    </row>
    <row r="787" spans="1:5" ht="12.75">
      <c r="A787" s="298"/>
      <c r="B787" s="298"/>
      <c r="C787" s="298"/>
      <c r="D787" s="121"/>
      <c r="E787" s="121"/>
    </row>
    <row r="788" spans="1:5" ht="12.75">
      <c r="A788" s="298"/>
      <c r="B788" s="298"/>
      <c r="C788" s="298"/>
      <c r="D788" s="121"/>
      <c r="E788" s="121"/>
    </row>
    <row r="789" spans="1:5" ht="12.75">
      <c r="A789" s="298"/>
      <c r="B789" s="298"/>
      <c r="C789" s="298"/>
      <c r="D789" s="121"/>
      <c r="E789" s="121"/>
    </row>
    <row r="790" spans="1:5" ht="12.75">
      <c r="A790" s="298"/>
      <c r="B790" s="298"/>
      <c r="C790" s="298"/>
      <c r="D790" s="121"/>
      <c r="E790" s="121"/>
    </row>
    <row r="791" spans="1:5" ht="12.75">
      <c r="A791" s="298"/>
      <c r="B791" s="298"/>
      <c r="C791" s="298"/>
      <c r="D791" s="121"/>
      <c r="E791" s="121"/>
    </row>
    <row r="792" spans="1:5" ht="12.75">
      <c r="A792" s="298"/>
      <c r="B792" s="298"/>
      <c r="C792" s="298"/>
      <c r="D792" s="121"/>
      <c r="E792" s="121"/>
    </row>
    <row r="793" spans="1:5" ht="12.75">
      <c r="A793" s="298"/>
      <c r="B793" s="298"/>
      <c r="C793" s="298"/>
      <c r="D793" s="121"/>
      <c r="E793" s="121"/>
    </row>
    <row r="794" spans="1:5" ht="12.75">
      <c r="A794" s="298"/>
      <c r="B794" s="298"/>
      <c r="C794" s="298"/>
      <c r="D794" s="121"/>
      <c r="E794" s="121"/>
    </row>
    <row r="795" spans="1:5" ht="12.75">
      <c r="A795" s="298"/>
      <c r="B795" s="298"/>
      <c r="C795" s="298"/>
      <c r="D795" s="121"/>
      <c r="E795" s="121"/>
    </row>
    <row r="796" spans="1:5" ht="12.75">
      <c r="A796" s="298"/>
      <c r="B796" s="298"/>
      <c r="C796" s="298"/>
      <c r="D796" s="121"/>
      <c r="E796" s="121"/>
    </row>
    <row r="797" spans="1:5" ht="12.75">
      <c r="A797" s="298"/>
      <c r="B797" s="298"/>
      <c r="C797" s="298"/>
      <c r="D797" s="121"/>
      <c r="E797" s="121"/>
    </row>
    <row r="798" spans="1:5" ht="12.75">
      <c r="A798" s="298"/>
      <c r="B798" s="298"/>
      <c r="C798" s="298"/>
      <c r="D798" s="121"/>
      <c r="E798" s="121"/>
    </row>
    <row r="799" spans="1:5" ht="12.75">
      <c r="A799" s="298"/>
      <c r="B799" s="298"/>
      <c r="C799" s="298"/>
      <c r="D799" s="121"/>
      <c r="E799" s="121"/>
    </row>
    <row r="800" spans="1:5" ht="12.75">
      <c r="A800" s="298"/>
      <c r="B800" s="298"/>
      <c r="C800" s="298"/>
      <c r="D800" s="121"/>
      <c r="E800" s="121"/>
    </row>
    <row r="801" spans="1:5" ht="12.75">
      <c r="A801" s="298"/>
      <c r="B801" s="298"/>
      <c r="C801" s="298"/>
      <c r="D801" s="121"/>
      <c r="E801" s="121"/>
    </row>
    <row r="802" spans="1:5" ht="12.75">
      <c r="A802" s="298"/>
      <c r="B802" s="298"/>
      <c r="C802" s="298"/>
      <c r="D802" s="121"/>
      <c r="E802" s="121"/>
    </row>
    <row r="803" spans="1:5" ht="12.75">
      <c r="A803" s="298"/>
      <c r="B803" s="298"/>
      <c r="C803" s="298"/>
      <c r="D803" s="121"/>
      <c r="E803" s="121"/>
    </row>
    <row r="804" spans="1:5" ht="12.75">
      <c r="A804" s="298"/>
      <c r="B804" s="298"/>
      <c r="C804" s="298"/>
      <c r="D804" s="121"/>
      <c r="E804" s="121"/>
    </row>
    <row r="805" spans="1:5" ht="12.75">
      <c r="A805" s="298"/>
      <c r="B805" s="298"/>
      <c r="C805" s="298"/>
      <c r="D805" s="121"/>
      <c r="E805" s="121"/>
    </row>
    <row r="806" spans="1:5" ht="12.75">
      <c r="A806" s="298"/>
      <c r="B806" s="298"/>
      <c r="C806" s="298"/>
      <c r="D806" s="121"/>
      <c r="E806" s="121"/>
    </row>
    <row r="807" spans="1:5" ht="12.75">
      <c r="A807" s="298"/>
      <c r="B807" s="298"/>
      <c r="C807" s="298"/>
      <c r="D807" s="121"/>
      <c r="E807" s="121"/>
    </row>
    <row r="808" spans="1:5" ht="12.75">
      <c r="A808" s="298"/>
      <c r="B808" s="298"/>
      <c r="C808" s="298"/>
      <c r="D808" s="121"/>
      <c r="E808" s="121"/>
    </row>
    <row r="809" spans="1:5" ht="12.75">
      <c r="A809" s="298"/>
      <c r="B809" s="298"/>
      <c r="C809" s="298"/>
      <c r="D809" s="121"/>
      <c r="E809" s="121"/>
    </row>
    <row r="810" spans="1:5" ht="12.75">
      <c r="A810" s="298"/>
      <c r="B810" s="298"/>
      <c r="C810" s="298"/>
      <c r="D810" s="121"/>
      <c r="E810" s="121"/>
    </row>
    <row r="811" spans="1:5" ht="12.75">
      <c r="A811" s="298"/>
      <c r="B811" s="298"/>
      <c r="C811" s="298"/>
      <c r="D811" s="121"/>
      <c r="E811" s="121"/>
    </row>
    <row r="812" spans="1:5" ht="12.75">
      <c r="A812" s="298"/>
      <c r="B812" s="298"/>
      <c r="C812" s="298"/>
      <c r="D812" s="121"/>
      <c r="E812" s="121"/>
    </row>
    <row r="813" spans="1:5" ht="12.75">
      <c r="A813" s="298"/>
      <c r="B813" s="298"/>
      <c r="C813" s="298"/>
      <c r="D813" s="121"/>
      <c r="E813" s="121"/>
    </row>
    <row r="814" spans="1:5" ht="12.75">
      <c r="A814" s="298"/>
      <c r="B814" s="298"/>
      <c r="C814" s="298"/>
      <c r="D814" s="121"/>
      <c r="E814" s="121"/>
    </row>
    <row r="815" spans="1:5" ht="12.75">
      <c r="A815" s="298"/>
      <c r="B815" s="298"/>
      <c r="C815" s="298"/>
      <c r="D815" s="121"/>
      <c r="E815" s="121"/>
    </row>
    <row r="816" spans="1:5" ht="12.75">
      <c r="A816" s="298"/>
      <c r="B816" s="298"/>
      <c r="C816" s="298"/>
      <c r="D816" s="121"/>
      <c r="E816" s="121"/>
    </row>
    <row r="817" spans="1:5" ht="12.75">
      <c r="A817" s="298"/>
      <c r="B817" s="298"/>
      <c r="C817" s="298"/>
      <c r="D817" s="121"/>
      <c r="E817" s="121"/>
    </row>
    <row r="818" spans="1:5" ht="12.75">
      <c r="A818" s="298"/>
      <c r="B818" s="298"/>
      <c r="C818" s="298"/>
      <c r="D818" s="121"/>
      <c r="E818" s="121"/>
    </row>
    <row r="819" spans="1:5" ht="12.75">
      <c r="A819" s="298"/>
      <c r="B819" s="298"/>
      <c r="C819" s="298"/>
      <c r="D819" s="121"/>
      <c r="E819" s="121"/>
    </row>
    <row r="820" spans="1:5" ht="12.75">
      <c r="A820" s="298"/>
      <c r="B820" s="298"/>
      <c r="C820" s="298"/>
      <c r="D820" s="121"/>
      <c r="E820" s="121"/>
    </row>
    <row r="821" spans="1:5" ht="12.75">
      <c r="A821" s="298"/>
      <c r="B821" s="298"/>
      <c r="C821" s="298"/>
      <c r="D821" s="121"/>
      <c r="E821" s="121"/>
    </row>
    <row r="822" spans="1:5" ht="12.75">
      <c r="A822" s="298"/>
      <c r="B822" s="298"/>
      <c r="C822" s="298"/>
      <c r="D822" s="121"/>
      <c r="E822" s="121"/>
    </row>
    <row r="823" spans="1:5" ht="12.75">
      <c r="A823" s="298"/>
      <c r="B823" s="298"/>
      <c r="C823" s="298"/>
      <c r="D823" s="121"/>
      <c r="E823" s="121"/>
    </row>
    <row r="824" spans="1:5" ht="12.75">
      <c r="A824" s="298"/>
      <c r="B824" s="298"/>
      <c r="C824" s="298"/>
      <c r="D824" s="121"/>
      <c r="E824" s="121"/>
    </row>
    <row r="825" spans="1:5" ht="12.75">
      <c r="A825" s="298"/>
      <c r="B825" s="298"/>
      <c r="C825" s="298"/>
      <c r="D825" s="121"/>
      <c r="E825" s="121"/>
    </row>
    <row r="826" spans="1:5" ht="12.75">
      <c r="A826" s="298"/>
      <c r="B826" s="298"/>
      <c r="C826" s="298"/>
      <c r="D826" s="121"/>
      <c r="E826" s="121"/>
    </row>
    <row r="827" spans="1:5" ht="12.75">
      <c r="A827" s="298"/>
      <c r="B827" s="298"/>
      <c r="C827" s="298"/>
      <c r="D827" s="121"/>
      <c r="E827" s="121"/>
    </row>
    <row r="828" spans="1:5" ht="12.75">
      <c r="A828" s="298"/>
      <c r="B828" s="298"/>
      <c r="C828" s="298"/>
      <c r="D828" s="121"/>
      <c r="E828" s="121"/>
    </row>
    <row r="829" spans="1:5" ht="12.75">
      <c r="A829" s="298"/>
      <c r="B829" s="298"/>
      <c r="C829" s="298"/>
      <c r="D829" s="121"/>
      <c r="E829" s="121"/>
    </row>
    <row r="830" spans="1:5" ht="12.75">
      <c r="A830" s="298"/>
      <c r="B830" s="298"/>
      <c r="C830" s="298"/>
      <c r="D830" s="121"/>
      <c r="E830" s="121"/>
    </row>
    <row r="831" spans="1:5" ht="12.75">
      <c r="A831" s="298"/>
      <c r="B831" s="298"/>
      <c r="C831" s="298"/>
      <c r="D831" s="121"/>
      <c r="E831" s="121"/>
    </row>
    <row r="832" spans="1:5" ht="12.75">
      <c r="A832" s="298"/>
      <c r="B832" s="298"/>
      <c r="C832" s="298"/>
      <c r="D832" s="121"/>
      <c r="E832" s="121"/>
    </row>
    <row r="833" spans="1:5" ht="12.75">
      <c r="A833" s="298"/>
      <c r="B833" s="298"/>
      <c r="C833" s="298"/>
      <c r="D833" s="121"/>
      <c r="E833" s="121"/>
    </row>
    <row r="834" spans="1:5" ht="12.75">
      <c r="A834" s="298"/>
      <c r="B834" s="298"/>
      <c r="C834" s="298"/>
      <c r="D834" s="121"/>
      <c r="E834" s="121"/>
    </row>
    <row r="835" spans="1:5" ht="12.75">
      <c r="A835" s="298"/>
      <c r="B835" s="298"/>
      <c r="C835" s="298"/>
      <c r="D835" s="121"/>
      <c r="E835" s="121"/>
    </row>
    <row r="836" spans="1:5" ht="12.75">
      <c r="A836" s="298"/>
      <c r="B836" s="298"/>
      <c r="C836" s="298"/>
      <c r="D836" s="121"/>
      <c r="E836" s="121"/>
    </row>
    <row r="837" spans="1:5" ht="12.75">
      <c r="A837" s="298"/>
      <c r="B837" s="298"/>
      <c r="C837" s="298"/>
      <c r="D837" s="121"/>
      <c r="E837" s="121"/>
    </row>
    <row r="838" spans="1:5" ht="12.75">
      <c r="A838" s="298"/>
      <c r="B838" s="298"/>
      <c r="C838" s="298"/>
      <c r="D838" s="121"/>
      <c r="E838" s="121"/>
    </row>
    <row r="839" spans="1:5" ht="12.75">
      <c r="A839" s="298"/>
      <c r="B839" s="298"/>
      <c r="C839" s="298"/>
      <c r="D839" s="121"/>
      <c r="E839" s="121"/>
    </row>
    <row r="840" spans="1:5" ht="12.75">
      <c r="A840" s="298"/>
      <c r="B840" s="298"/>
      <c r="C840" s="298"/>
      <c r="D840" s="121"/>
      <c r="E840" s="121"/>
    </row>
    <row r="841" spans="1:5" ht="12.75">
      <c r="A841" s="298"/>
      <c r="B841" s="298"/>
      <c r="C841" s="298"/>
      <c r="D841" s="121"/>
      <c r="E841" s="121"/>
    </row>
    <row r="842" spans="1:5" ht="12.75">
      <c r="A842" s="298"/>
      <c r="B842" s="298"/>
      <c r="C842" s="298"/>
      <c r="D842" s="121"/>
      <c r="E842" s="121"/>
    </row>
    <row r="843" spans="1:5" ht="12.75">
      <c r="A843" s="298"/>
      <c r="B843" s="298"/>
      <c r="C843" s="298"/>
      <c r="D843" s="121"/>
      <c r="E843" s="121"/>
    </row>
    <row r="844" spans="1:5" ht="12.75">
      <c r="A844" s="298"/>
      <c r="B844" s="298"/>
      <c r="C844" s="298"/>
      <c r="D844" s="121"/>
      <c r="E844" s="121"/>
    </row>
    <row r="845" spans="1:5" ht="12.75">
      <c r="A845" s="298"/>
      <c r="B845" s="298"/>
      <c r="C845" s="298"/>
      <c r="D845" s="121"/>
      <c r="E845" s="121"/>
    </row>
    <row r="846" spans="1:5" ht="12.75">
      <c r="A846" s="298"/>
      <c r="B846" s="298"/>
      <c r="C846" s="298"/>
      <c r="D846" s="121"/>
      <c r="E846" s="121"/>
    </row>
    <row r="847" spans="1:5" ht="12.75">
      <c r="A847" s="298"/>
      <c r="B847" s="298"/>
      <c r="C847" s="298"/>
      <c r="D847" s="121"/>
      <c r="E847" s="121"/>
    </row>
    <row r="848" spans="1:5" ht="12.75">
      <c r="A848" s="298"/>
      <c r="B848" s="298"/>
      <c r="C848" s="298"/>
      <c r="D848" s="121"/>
      <c r="E848" s="121"/>
    </row>
    <row r="849" spans="1:5" ht="12.75">
      <c r="A849" s="298"/>
      <c r="B849" s="298"/>
      <c r="C849" s="298"/>
      <c r="D849" s="121"/>
      <c r="E849" s="121"/>
    </row>
    <row r="850" spans="1:5" ht="12.75">
      <c r="A850" s="298"/>
      <c r="B850" s="298"/>
      <c r="C850" s="298"/>
      <c r="D850" s="121"/>
      <c r="E850" s="121"/>
    </row>
    <row r="851" spans="1:5" ht="12.75">
      <c r="A851" s="298"/>
      <c r="B851" s="298"/>
      <c r="C851" s="298"/>
      <c r="D851" s="121"/>
      <c r="E851" s="121"/>
    </row>
    <row r="852" spans="1:5" ht="12.75">
      <c r="A852" s="298"/>
      <c r="B852" s="298"/>
      <c r="C852" s="298"/>
      <c r="D852" s="121"/>
      <c r="E852" s="121"/>
    </row>
    <row r="853" spans="1:5" ht="12.75">
      <c r="A853" s="298"/>
      <c r="B853" s="298"/>
      <c r="C853" s="298"/>
      <c r="D853" s="121"/>
      <c r="E853" s="121"/>
    </row>
    <row r="854" spans="1:5" ht="12.75">
      <c r="A854" s="298"/>
      <c r="B854" s="298"/>
      <c r="C854" s="298"/>
      <c r="D854" s="121"/>
      <c r="E854" s="121"/>
    </row>
    <row r="855" spans="1:5" ht="12.75">
      <c r="A855" s="298"/>
      <c r="B855" s="298"/>
      <c r="C855" s="298"/>
      <c r="D855" s="121"/>
      <c r="E855" s="121"/>
    </row>
    <row r="856" spans="1:5" ht="12.75">
      <c r="A856" s="298"/>
      <c r="B856" s="298"/>
      <c r="C856" s="298"/>
      <c r="D856" s="121"/>
      <c r="E856" s="121"/>
    </row>
    <row r="857" spans="1:5" ht="12.75">
      <c r="A857" s="298"/>
      <c r="B857" s="298"/>
      <c r="C857" s="298"/>
      <c r="D857" s="121"/>
      <c r="E857" s="121"/>
    </row>
    <row r="858" spans="1:5" ht="12.75">
      <c r="A858" s="298"/>
      <c r="B858" s="298"/>
      <c r="C858" s="298"/>
      <c r="D858" s="121"/>
      <c r="E858" s="121"/>
    </row>
    <row r="859" spans="1:5" ht="12.75">
      <c r="A859" s="298"/>
      <c r="B859" s="298"/>
      <c r="C859" s="298"/>
      <c r="D859" s="121"/>
      <c r="E859" s="121"/>
    </row>
    <row r="860" spans="1:5" ht="12.75">
      <c r="A860" s="298"/>
      <c r="B860" s="298"/>
      <c r="C860" s="298"/>
      <c r="D860" s="121"/>
      <c r="E860" s="121"/>
    </row>
    <row r="861" spans="1:5" ht="12.75">
      <c r="A861" s="298"/>
      <c r="B861" s="298"/>
      <c r="C861" s="298"/>
      <c r="D861" s="121"/>
      <c r="E861" s="121"/>
    </row>
    <row r="862" spans="1:5" ht="12.75">
      <c r="A862" s="298"/>
      <c r="B862" s="298"/>
      <c r="C862" s="298"/>
      <c r="D862" s="121"/>
      <c r="E862" s="121"/>
    </row>
    <row r="863" spans="1:5" ht="12.75">
      <c r="A863" s="298"/>
      <c r="B863" s="298"/>
      <c r="C863" s="298"/>
      <c r="D863" s="121"/>
      <c r="E863" s="121"/>
    </row>
    <row r="864" spans="1:5" ht="12.75">
      <c r="A864" s="298"/>
      <c r="B864" s="298"/>
      <c r="C864" s="298"/>
      <c r="D864" s="121"/>
      <c r="E864" s="121"/>
    </row>
    <row r="865" spans="1:5" ht="12.75">
      <c r="A865" s="298"/>
      <c r="B865" s="298"/>
      <c r="C865" s="298"/>
      <c r="D865" s="121"/>
      <c r="E865" s="121"/>
    </row>
    <row r="866" spans="1:5" ht="12.75">
      <c r="A866" s="298"/>
      <c r="B866" s="298"/>
      <c r="C866" s="298"/>
      <c r="D866" s="121"/>
      <c r="E866" s="121"/>
    </row>
    <row r="867" spans="1:5" ht="12.75">
      <c r="A867" s="298"/>
      <c r="B867" s="298"/>
      <c r="C867" s="298"/>
      <c r="D867" s="121"/>
      <c r="E867" s="121"/>
    </row>
    <row r="868" spans="1:5" ht="12.75">
      <c r="A868" s="298"/>
      <c r="B868" s="298"/>
      <c r="C868" s="298"/>
      <c r="D868" s="121"/>
      <c r="E868" s="121"/>
    </row>
    <row r="869" spans="1:5" ht="12.75">
      <c r="A869" s="298"/>
      <c r="B869" s="298"/>
      <c r="C869" s="298"/>
      <c r="D869" s="121"/>
      <c r="E869" s="121"/>
    </row>
    <row r="870" spans="1:5" ht="12.75">
      <c r="A870" s="298"/>
      <c r="B870" s="298"/>
      <c r="C870" s="298"/>
      <c r="D870" s="121"/>
      <c r="E870" s="121"/>
    </row>
    <row r="871" spans="1:5" ht="12.75">
      <c r="A871" s="298"/>
      <c r="B871" s="298"/>
      <c r="C871" s="298"/>
      <c r="D871" s="121"/>
      <c r="E871" s="121"/>
    </row>
    <row r="872" spans="1:5" ht="12.75">
      <c r="A872" s="298"/>
      <c r="B872" s="298"/>
      <c r="C872" s="298"/>
      <c r="D872" s="121"/>
      <c r="E872" s="121"/>
    </row>
    <row r="873" spans="1:5" ht="12.75">
      <c r="A873" s="298"/>
      <c r="B873" s="298"/>
      <c r="C873" s="298"/>
      <c r="D873" s="121"/>
      <c r="E873" s="121"/>
    </row>
    <row r="874" spans="1:5" ht="12.75">
      <c r="A874" s="298"/>
      <c r="B874" s="298"/>
      <c r="C874" s="298"/>
      <c r="D874" s="121"/>
      <c r="E874" s="121"/>
    </row>
    <row r="875" spans="1:5" ht="12.75">
      <c r="A875" s="298"/>
      <c r="B875" s="298"/>
      <c r="C875" s="298"/>
      <c r="D875" s="121"/>
      <c r="E875" s="121"/>
    </row>
    <row r="876" spans="1:5" ht="12.75">
      <c r="A876" s="298"/>
      <c r="B876" s="298"/>
      <c r="C876" s="298"/>
      <c r="D876" s="121"/>
      <c r="E876" s="121"/>
    </row>
    <row r="877" spans="1:5" ht="12.75">
      <c r="A877" s="298"/>
      <c r="B877" s="298"/>
      <c r="C877" s="298"/>
      <c r="D877" s="121"/>
      <c r="E877" s="121"/>
    </row>
    <row r="878" spans="1:5" ht="12.75">
      <c r="A878" s="298"/>
      <c r="B878" s="298"/>
      <c r="C878" s="298"/>
      <c r="D878" s="121"/>
      <c r="E878" s="121"/>
    </row>
    <row r="879" spans="1:5" ht="12.75">
      <c r="A879" s="298"/>
      <c r="B879" s="298"/>
      <c r="C879" s="298"/>
      <c r="D879" s="121"/>
      <c r="E879" s="121"/>
    </row>
    <row r="880" spans="1:5" ht="12.75">
      <c r="A880" s="298"/>
      <c r="B880" s="298"/>
      <c r="C880" s="298"/>
      <c r="D880" s="121"/>
      <c r="E880" s="121"/>
    </row>
    <row r="881" spans="1:5" ht="12.75">
      <c r="A881" s="298"/>
      <c r="B881" s="298"/>
      <c r="C881" s="298"/>
      <c r="D881" s="121"/>
      <c r="E881" s="121"/>
    </row>
    <row r="882" spans="1:5" ht="12.75">
      <c r="A882" s="298"/>
      <c r="B882" s="298"/>
      <c r="C882" s="298"/>
      <c r="D882" s="121"/>
      <c r="E882" s="121"/>
    </row>
    <row r="883" spans="1:5" ht="12.75">
      <c r="A883" s="298"/>
      <c r="B883" s="298"/>
      <c r="C883" s="298"/>
      <c r="D883" s="121"/>
      <c r="E883" s="121"/>
    </row>
    <row r="884" spans="1:5" ht="12.75">
      <c r="A884" s="298"/>
      <c r="B884" s="298"/>
      <c r="C884" s="298"/>
      <c r="D884" s="121"/>
      <c r="E884" s="121"/>
    </row>
    <row r="885" spans="1:5" ht="12.75">
      <c r="A885" s="298"/>
      <c r="B885" s="298"/>
      <c r="C885" s="298"/>
      <c r="D885" s="121"/>
      <c r="E885" s="121"/>
    </row>
    <row r="886" spans="1:5" ht="12.75">
      <c r="A886" s="298"/>
      <c r="B886" s="298"/>
      <c r="C886" s="298"/>
      <c r="D886" s="121"/>
      <c r="E886" s="121"/>
    </row>
    <row r="887" spans="1:5" ht="12.75">
      <c r="A887" s="298"/>
      <c r="B887" s="298"/>
      <c r="C887" s="298"/>
      <c r="D887" s="121"/>
      <c r="E887" s="121"/>
    </row>
    <row r="888" spans="1:5" ht="12.75">
      <c r="A888" s="298"/>
      <c r="B888" s="298"/>
      <c r="C888" s="298"/>
      <c r="D888" s="121"/>
      <c r="E888" s="121"/>
    </row>
    <row r="889" spans="1:5" ht="12.75">
      <c r="A889" s="298"/>
      <c r="B889" s="298"/>
      <c r="C889" s="298"/>
      <c r="D889" s="121"/>
      <c r="E889" s="121"/>
    </row>
    <row r="890" spans="1:5" ht="12.75">
      <c r="A890" s="298"/>
      <c r="B890" s="298"/>
      <c r="C890" s="298"/>
      <c r="D890" s="121"/>
      <c r="E890" s="121"/>
    </row>
    <row r="891" spans="1:5" ht="12.75">
      <c r="A891" s="298"/>
      <c r="B891" s="298"/>
      <c r="C891" s="298"/>
      <c r="D891" s="121"/>
      <c r="E891" s="121"/>
    </row>
    <row r="892" spans="1:5" ht="12.75">
      <c r="A892" s="298"/>
      <c r="B892" s="298"/>
      <c r="C892" s="298"/>
      <c r="D892" s="121"/>
      <c r="E892" s="121"/>
    </row>
    <row r="893" spans="1:5" ht="12.75">
      <c r="A893" s="298"/>
      <c r="B893" s="298"/>
      <c r="C893" s="298"/>
      <c r="D893" s="121"/>
      <c r="E893" s="121"/>
    </row>
    <row r="894" spans="1:5" ht="12.75">
      <c r="A894" s="298"/>
      <c r="B894" s="298"/>
      <c r="C894" s="298"/>
      <c r="D894" s="121"/>
      <c r="E894" s="121"/>
    </row>
    <row r="895" spans="1:5" ht="12.75">
      <c r="A895" s="298"/>
      <c r="B895" s="298"/>
      <c r="C895" s="298"/>
      <c r="D895" s="121"/>
      <c r="E895" s="121"/>
    </row>
    <row r="896" spans="1:5" ht="12.75">
      <c r="A896" s="298"/>
      <c r="B896" s="298"/>
      <c r="C896" s="298"/>
      <c r="D896" s="121"/>
      <c r="E896" s="121"/>
    </row>
    <row r="897" spans="1:5" ht="12.75">
      <c r="A897" s="298"/>
      <c r="B897" s="298"/>
      <c r="C897" s="298"/>
      <c r="D897" s="121"/>
      <c r="E897" s="121"/>
    </row>
    <row r="898" spans="1:5" ht="12.75">
      <c r="A898" s="298"/>
      <c r="B898" s="298"/>
      <c r="C898" s="298"/>
      <c r="D898" s="121"/>
      <c r="E898" s="121"/>
    </row>
    <row r="899" spans="1:5" ht="12.75">
      <c r="A899" s="298"/>
      <c r="B899" s="298"/>
      <c r="C899" s="298"/>
      <c r="D899" s="121"/>
      <c r="E899" s="121"/>
    </row>
    <row r="900" spans="1:5" ht="12.75">
      <c r="A900" s="298"/>
      <c r="B900" s="298"/>
      <c r="C900" s="298"/>
      <c r="D900" s="121"/>
      <c r="E900" s="121"/>
    </row>
    <row r="901" spans="1:5" ht="12.75">
      <c r="A901" s="298"/>
      <c r="B901" s="298"/>
      <c r="C901" s="298"/>
      <c r="D901" s="121"/>
      <c r="E901" s="121"/>
    </row>
    <row r="902" spans="1:5" ht="12.75">
      <c r="A902" s="298"/>
      <c r="B902" s="298"/>
      <c r="C902" s="298"/>
      <c r="D902" s="121"/>
      <c r="E902" s="121"/>
    </row>
    <row r="903" spans="1:5" ht="12.75">
      <c r="A903" s="298"/>
      <c r="B903" s="298"/>
      <c r="C903" s="298"/>
      <c r="D903" s="121"/>
      <c r="E903" s="121"/>
    </row>
    <row r="904" spans="1:5" ht="12.75">
      <c r="A904" s="298"/>
      <c r="B904" s="298"/>
      <c r="C904" s="298"/>
      <c r="D904" s="121"/>
      <c r="E904" s="121"/>
    </row>
    <row r="905" spans="1:5" ht="12.75">
      <c r="A905" s="298"/>
      <c r="B905" s="298"/>
      <c r="C905" s="298"/>
      <c r="D905" s="121"/>
      <c r="E905" s="121"/>
    </row>
    <row r="906" spans="1:5" ht="12.75">
      <c r="A906" s="298"/>
      <c r="B906" s="298"/>
      <c r="C906" s="298"/>
      <c r="D906" s="121"/>
      <c r="E906" s="121"/>
    </row>
    <row r="907" spans="1:5" ht="12.75">
      <c r="A907" s="298"/>
      <c r="B907" s="298"/>
      <c r="C907" s="298"/>
      <c r="D907" s="121"/>
      <c r="E907" s="121"/>
    </row>
    <row r="908" spans="1:5" ht="12.75">
      <c r="A908" s="298"/>
      <c r="B908" s="298"/>
      <c r="C908" s="298"/>
      <c r="D908" s="121"/>
      <c r="E908" s="121"/>
    </row>
    <row r="909" spans="1:5" ht="12.75">
      <c r="A909" s="298"/>
      <c r="B909" s="298"/>
      <c r="C909" s="298"/>
      <c r="D909" s="121"/>
      <c r="E909" s="121"/>
    </row>
    <row r="910" spans="1:5" ht="12.75">
      <c r="A910" s="298"/>
      <c r="B910" s="298"/>
      <c r="C910" s="298"/>
      <c r="D910" s="121"/>
      <c r="E910" s="121"/>
    </row>
    <row r="911" spans="1:5" ht="12.75">
      <c r="A911" s="298"/>
      <c r="B911" s="298"/>
      <c r="C911" s="298"/>
      <c r="D911" s="121"/>
      <c r="E911" s="121"/>
    </row>
    <row r="912" spans="1:5" ht="12.75">
      <c r="A912" s="298"/>
      <c r="B912" s="298"/>
      <c r="C912" s="298"/>
      <c r="D912" s="121"/>
      <c r="E912" s="121"/>
    </row>
    <row r="913" spans="1:5" ht="12.75">
      <c r="A913" s="298"/>
      <c r="B913" s="298"/>
      <c r="C913" s="298"/>
      <c r="D913" s="121"/>
      <c r="E913" s="121"/>
    </row>
    <row r="914" spans="1:5" ht="12.75">
      <c r="A914" s="298"/>
      <c r="B914" s="298"/>
      <c r="C914" s="298"/>
      <c r="D914" s="121"/>
      <c r="E914" s="121"/>
    </row>
    <row r="915" spans="1:5" ht="12.75">
      <c r="A915" s="298"/>
      <c r="B915" s="298"/>
      <c r="C915" s="298"/>
      <c r="D915" s="121"/>
      <c r="E915" s="121"/>
    </row>
    <row r="916" spans="1:5" ht="12.75">
      <c r="A916" s="298"/>
      <c r="B916" s="298"/>
      <c r="C916" s="298"/>
      <c r="D916" s="121"/>
      <c r="E916" s="121"/>
    </row>
    <row r="917" spans="1:5" ht="12.75">
      <c r="A917" s="298"/>
      <c r="B917" s="298"/>
      <c r="C917" s="298"/>
      <c r="D917" s="121"/>
      <c r="E917" s="121"/>
    </row>
    <row r="918" spans="1:5" ht="12.75">
      <c r="A918" s="298"/>
      <c r="B918" s="298"/>
      <c r="C918" s="298"/>
      <c r="D918" s="121"/>
      <c r="E918" s="121"/>
    </row>
    <row r="919" spans="1:5" ht="12.75">
      <c r="A919" s="298"/>
      <c r="B919" s="298"/>
      <c r="C919" s="298"/>
      <c r="D919" s="121"/>
      <c r="E919" s="121"/>
    </row>
    <row r="920" spans="1:5" ht="12.75">
      <c r="A920" s="298"/>
      <c r="B920" s="298"/>
      <c r="C920" s="298"/>
      <c r="D920" s="121"/>
      <c r="E920" s="121"/>
    </row>
    <row r="921" spans="1:5" ht="12.75">
      <c r="A921" s="298"/>
      <c r="B921" s="298"/>
      <c r="C921" s="298"/>
      <c r="D921" s="121"/>
      <c r="E921" s="121"/>
    </row>
    <row r="922" spans="1:5" ht="12.75">
      <c r="A922" s="298"/>
      <c r="B922" s="298"/>
      <c r="C922" s="298"/>
      <c r="D922" s="121"/>
      <c r="E922" s="121"/>
    </row>
    <row r="923" spans="1:5" ht="12.75">
      <c r="A923" s="298"/>
      <c r="B923" s="298"/>
      <c r="C923" s="298"/>
      <c r="D923" s="121"/>
      <c r="E923" s="121"/>
    </row>
    <row r="924" spans="1:5" ht="12.75">
      <c r="A924" s="298"/>
      <c r="B924" s="298"/>
      <c r="C924" s="298"/>
      <c r="D924" s="121"/>
      <c r="E924" s="121"/>
    </row>
    <row r="925" spans="1:5" ht="12.75">
      <c r="A925" s="298"/>
      <c r="B925" s="298"/>
      <c r="C925" s="298"/>
      <c r="D925" s="121"/>
      <c r="E925" s="121"/>
    </row>
    <row r="926" spans="1:5" ht="12.75">
      <c r="A926" s="298"/>
      <c r="B926" s="298"/>
      <c r="C926" s="298"/>
      <c r="D926" s="121"/>
      <c r="E926" s="121"/>
    </row>
    <row r="927" spans="1:5" ht="12.75">
      <c r="A927" s="298"/>
      <c r="B927" s="298"/>
      <c r="C927" s="298"/>
      <c r="D927" s="121"/>
      <c r="E927" s="121"/>
    </row>
    <row r="928" spans="1:5" ht="12.75">
      <c r="A928" s="298"/>
      <c r="B928" s="298"/>
      <c r="C928" s="298"/>
      <c r="D928" s="121"/>
      <c r="E928" s="121"/>
    </row>
    <row r="929" spans="1:5" ht="12.75">
      <c r="A929" s="298"/>
      <c r="B929" s="298"/>
      <c r="C929" s="298"/>
      <c r="D929" s="121"/>
      <c r="E929" s="121"/>
    </row>
    <row r="930" spans="1:5" ht="12.75">
      <c r="A930" s="298"/>
      <c r="B930" s="298"/>
      <c r="C930" s="298"/>
      <c r="D930" s="121"/>
      <c r="E930" s="121"/>
    </row>
    <row r="931" spans="1:5" ht="12.75">
      <c r="A931" s="298"/>
      <c r="B931" s="298"/>
      <c r="C931" s="298"/>
      <c r="D931" s="121"/>
      <c r="E931" s="121"/>
    </row>
    <row r="932" spans="1:5" ht="12.75">
      <c r="A932" s="298"/>
      <c r="B932" s="298"/>
      <c r="C932" s="298"/>
      <c r="D932" s="121"/>
      <c r="E932" s="121"/>
    </row>
    <row r="933" spans="1:5" ht="12.75">
      <c r="A933" s="298"/>
      <c r="B933" s="298"/>
      <c r="C933" s="298"/>
      <c r="D933" s="121"/>
      <c r="E933" s="121"/>
    </row>
    <row r="934" spans="1:5" ht="12.75">
      <c r="A934" s="298"/>
      <c r="B934" s="298"/>
      <c r="C934" s="298"/>
      <c r="D934" s="121"/>
      <c r="E934" s="121"/>
    </row>
    <row r="935" spans="1:5" ht="12.75">
      <c r="A935" s="298"/>
      <c r="B935" s="298"/>
      <c r="C935" s="298"/>
      <c r="D935" s="121"/>
      <c r="E935" s="121"/>
    </row>
    <row r="936" spans="1:5" ht="12.75">
      <c r="A936" s="298"/>
      <c r="B936" s="298"/>
      <c r="C936" s="298"/>
      <c r="D936" s="121"/>
      <c r="E936" s="121"/>
    </row>
    <row r="937" spans="1:5" ht="12.75">
      <c r="A937" s="298"/>
      <c r="B937" s="298"/>
      <c r="C937" s="298"/>
      <c r="D937" s="121"/>
      <c r="E937" s="121"/>
    </row>
    <row r="938" spans="1:5" ht="12.75">
      <c r="A938" s="298"/>
      <c r="B938" s="298"/>
      <c r="C938" s="298"/>
      <c r="D938" s="121"/>
      <c r="E938" s="121"/>
    </row>
    <row r="939" spans="1:5" ht="12.75">
      <c r="A939" s="298"/>
      <c r="B939" s="298"/>
      <c r="C939" s="298"/>
      <c r="D939" s="121"/>
      <c r="E939" s="121"/>
    </row>
    <row r="940" spans="1:5" ht="12.75">
      <c r="A940" s="298"/>
      <c r="B940" s="298"/>
      <c r="C940" s="298"/>
      <c r="D940" s="121"/>
      <c r="E940" s="121"/>
    </row>
    <row r="941" spans="1:5" ht="12.75">
      <c r="A941" s="298"/>
      <c r="B941" s="298"/>
      <c r="C941" s="298"/>
      <c r="D941" s="121"/>
      <c r="E941" s="121"/>
    </row>
    <row r="942" spans="1:5" ht="12.75">
      <c r="A942" s="298"/>
      <c r="B942" s="298"/>
      <c r="C942" s="298"/>
      <c r="D942" s="121"/>
      <c r="E942" s="121"/>
    </row>
    <row r="943" spans="1:5" ht="12.75">
      <c r="A943" s="298"/>
      <c r="B943" s="298"/>
      <c r="C943" s="298"/>
      <c r="D943" s="121"/>
      <c r="E943" s="121"/>
    </row>
    <row r="944" spans="1:5" ht="12.75">
      <c r="A944" s="298"/>
      <c r="B944" s="298"/>
      <c r="C944" s="298"/>
      <c r="D944" s="121"/>
      <c r="E944" s="121"/>
    </row>
    <row r="945" spans="1:5" ht="12.75">
      <c r="A945" s="298"/>
      <c r="B945" s="298"/>
      <c r="C945" s="298"/>
      <c r="D945" s="121"/>
      <c r="E945" s="121"/>
    </row>
    <row r="946" spans="1:5" ht="12.75">
      <c r="A946" s="298"/>
      <c r="B946" s="298"/>
      <c r="C946" s="298"/>
      <c r="D946" s="121"/>
      <c r="E946" s="121"/>
    </row>
    <row r="947" spans="1:5" ht="12.75">
      <c r="A947" s="298"/>
      <c r="B947" s="298"/>
      <c r="C947" s="298"/>
      <c r="D947" s="121"/>
      <c r="E947" s="121"/>
    </row>
    <row r="948" spans="1:5" ht="12.75">
      <c r="A948" s="298"/>
      <c r="B948" s="298"/>
      <c r="C948" s="298"/>
      <c r="D948" s="121"/>
      <c r="E948" s="121"/>
    </row>
    <row r="949" spans="1:5" ht="12.75">
      <c r="A949" s="298"/>
      <c r="B949" s="298"/>
      <c r="C949" s="298"/>
      <c r="D949" s="121"/>
      <c r="E949" s="121"/>
    </row>
    <row r="950" spans="1:5" ht="12.75">
      <c r="A950" s="298"/>
      <c r="B950" s="298"/>
      <c r="C950" s="298"/>
      <c r="D950" s="121"/>
      <c r="E950" s="121"/>
    </row>
    <row r="951" spans="1:5" ht="12.75">
      <c r="A951" s="298"/>
      <c r="B951" s="298"/>
      <c r="C951" s="298"/>
      <c r="D951" s="121"/>
      <c r="E951" s="121"/>
    </row>
    <row r="952" spans="1:5" ht="12.75">
      <c r="A952" s="298"/>
      <c r="B952" s="298"/>
      <c r="C952" s="298"/>
      <c r="D952" s="121"/>
      <c r="E952" s="121"/>
    </row>
    <row r="953" spans="1:5" ht="12.75">
      <c r="A953" s="298"/>
      <c r="B953" s="298"/>
      <c r="C953" s="298"/>
      <c r="D953" s="121"/>
      <c r="E953" s="121"/>
    </row>
    <row r="954" spans="1:5" ht="12.75">
      <c r="A954" s="298"/>
      <c r="B954" s="298"/>
      <c r="C954" s="298"/>
      <c r="D954" s="121"/>
      <c r="E954" s="121"/>
    </row>
    <row r="955" spans="1:5" ht="12.75">
      <c r="A955" s="298"/>
      <c r="B955" s="298"/>
      <c r="C955" s="298"/>
      <c r="D955" s="121"/>
      <c r="E955" s="121"/>
    </row>
    <row r="956" spans="1:5" ht="12.75">
      <c r="A956" s="298"/>
      <c r="B956" s="298"/>
      <c r="C956" s="298"/>
      <c r="D956" s="121"/>
      <c r="E956" s="121"/>
    </row>
    <row r="957" spans="1:5" ht="12.75">
      <c r="A957" s="298"/>
      <c r="B957" s="298"/>
      <c r="C957" s="298"/>
      <c r="D957" s="121"/>
      <c r="E957" s="121"/>
    </row>
    <row r="958" spans="1:5" ht="12.75">
      <c r="A958" s="298"/>
      <c r="B958" s="298"/>
      <c r="C958" s="298"/>
      <c r="D958" s="121"/>
      <c r="E958" s="121"/>
    </row>
    <row r="959" spans="1:5" ht="12.75">
      <c r="A959" s="298"/>
      <c r="B959" s="298"/>
      <c r="C959" s="298"/>
      <c r="D959" s="121"/>
      <c r="E959" s="121"/>
    </row>
    <row r="960" spans="1:5" ht="12.75">
      <c r="A960" s="298"/>
      <c r="B960" s="298"/>
      <c r="C960" s="298"/>
      <c r="D960" s="121"/>
      <c r="E960" s="121"/>
    </row>
    <row r="961" spans="1:5" ht="12.75">
      <c r="A961" s="298"/>
      <c r="B961" s="298"/>
      <c r="C961" s="298"/>
      <c r="D961" s="121"/>
      <c r="E961" s="121"/>
    </row>
    <row r="962" spans="1:5" ht="12.75">
      <c r="A962" s="298"/>
      <c r="B962" s="298"/>
      <c r="C962" s="298"/>
      <c r="D962" s="121"/>
      <c r="E962" s="121"/>
    </row>
    <row r="963" spans="1:5" ht="12.75">
      <c r="A963" s="298"/>
      <c r="B963" s="298"/>
      <c r="C963" s="298"/>
      <c r="D963" s="121"/>
      <c r="E963" s="121"/>
    </row>
    <row r="964" spans="1:5" ht="12.75">
      <c r="A964" s="298"/>
      <c r="B964" s="298"/>
      <c r="C964" s="298"/>
      <c r="D964" s="121"/>
      <c r="E964" s="121"/>
    </row>
    <row r="965" spans="1:5" ht="12.75">
      <c r="A965" s="298"/>
      <c r="B965" s="298"/>
      <c r="C965" s="298"/>
      <c r="D965" s="121"/>
      <c r="E965" s="121"/>
    </row>
    <row r="966" spans="1:5" ht="12.75">
      <c r="A966" s="298"/>
      <c r="B966" s="298"/>
      <c r="C966" s="298"/>
      <c r="D966" s="121"/>
      <c r="E966" s="121"/>
    </row>
    <row r="967" spans="1:5" ht="12.75">
      <c r="A967" s="298"/>
      <c r="B967" s="298"/>
      <c r="C967" s="298"/>
      <c r="D967" s="121"/>
      <c r="E967" s="121"/>
    </row>
    <row r="968" spans="1:5" ht="12.75">
      <c r="A968" s="298"/>
      <c r="B968" s="298"/>
      <c r="C968" s="298"/>
      <c r="D968" s="121"/>
      <c r="E968" s="121"/>
    </row>
    <row r="969" spans="1:5" ht="12.75">
      <c r="A969" s="298"/>
      <c r="B969" s="298"/>
      <c r="C969" s="298"/>
      <c r="D969" s="121"/>
      <c r="E969" s="121"/>
    </row>
    <row r="970" spans="1:5" ht="12.75">
      <c r="A970" s="298"/>
      <c r="B970" s="298"/>
      <c r="C970" s="298"/>
      <c r="D970" s="121"/>
      <c r="E970" s="121"/>
    </row>
    <row r="971" spans="1:5" ht="12.75">
      <c r="A971" s="298"/>
      <c r="B971" s="298"/>
      <c r="C971" s="298"/>
      <c r="D971" s="121"/>
      <c r="E971" s="121"/>
    </row>
    <row r="972" spans="1:5" ht="12.75">
      <c r="A972" s="298"/>
      <c r="B972" s="298"/>
      <c r="C972" s="298"/>
      <c r="D972" s="121"/>
      <c r="E972" s="121"/>
    </row>
    <row r="973" spans="1:5" ht="12.75">
      <c r="A973" s="298"/>
      <c r="B973" s="298"/>
      <c r="C973" s="298"/>
      <c r="D973" s="121"/>
      <c r="E973" s="121"/>
    </row>
    <row r="974" spans="1:5" ht="12.75">
      <c r="A974" s="298"/>
      <c r="B974" s="298"/>
      <c r="C974" s="298"/>
      <c r="D974" s="121"/>
      <c r="E974" s="121"/>
    </row>
    <row r="975" spans="1:5" ht="12.75">
      <c r="A975" s="298"/>
      <c r="B975" s="298"/>
      <c r="C975" s="298"/>
      <c r="D975" s="121"/>
      <c r="E975" s="121"/>
    </row>
    <row r="976" spans="1:5" ht="12.75">
      <c r="A976" s="298"/>
      <c r="B976" s="298"/>
      <c r="C976" s="298"/>
      <c r="D976" s="121"/>
      <c r="E976" s="121"/>
    </row>
    <row r="977" spans="1:5" ht="12.75">
      <c r="A977" s="298"/>
      <c r="B977" s="298"/>
      <c r="C977" s="298"/>
      <c r="D977" s="121"/>
      <c r="E977" s="121"/>
    </row>
    <row r="978" spans="1:5" ht="12.75">
      <c r="A978" s="298"/>
      <c r="B978" s="298"/>
      <c r="C978" s="298"/>
      <c r="D978" s="121"/>
      <c r="E978" s="121"/>
    </row>
    <row r="979" spans="1:5" ht="12.75">
      <c r="A979" s="298"/>
      <c r="B979" s="298"/>
      <c r="C979" s="298"/>
      <c r="D979" s="121"/>
      <c r="E979" s="121"/>
    </row>
    <row r="980" spans="1:5" ht="12.75">
      <c r="A980" s="298"/>
      <c r="B980" s="298"/>
      <c r="C980" s="298"/>
      <c r="D980" s="121"/>
      <c r="E980" s="121"/>
    </row>
    <row r="981" spans="1:5" ht="12.75">
      <c r="A981" s="298"/>
      <c r="B981" s="298"/>
      <c r="C981" s="298"/>
      <c r="D981" s="121"/>
      <c r="E981" s="121"/>
    </row>
    <row r="982" spans="1:5" ht="12.75">
      <c r="A982" s="298"/>
      <c r="B982" s="298"/>
      <c r="C982" s="298"/>
      <c r="D982" s="121"/>
      <c r="E982" s="121"/>
    </row>
    <row r="983" spans="1:5" ht="12.75">
      <c r="A983" s="298"/>
      <c r="B983" s="298"/>
      <c r="C983" s="298"/>
      <c r="D983" s="121"/>
      <c r="E983" s="121"/>
    </row>
    <row r="984" spans="1:5" ht="12.75">
      <c r="A984" s="298"/>
      <c r="B984" s="298"/>
      <c r="C984" s="298"/>
      <c r="D984" s="121"/>
      <c r="E984" s="121"/>
    </row>
    <row r="985" spans="1:5" ht="12.75">
      <c r="A985" s="298"/>
      <c r="B985" s="298"/>
      <c r="C985" s="298"/>
      <c r="D985" s="121"/>
      <c r="E985" s="121"/>
    </row>
    <row r="986" spans="1:5" ht="12.75">
      <c r="A986" s="298"/>
      <c r="B986" s="298"/>
      <c r="C986" s="298"/>
      <c r="D986" s="121"/>
      <c r="E986" s="121"/>
    </row>
    <row r="987" spans="1:5" ht="12.75">
      <c r="A987" s="298"/>
      <c r="B987" s="298"/>
      <c r="C987" s="298"/>
      <c r="D987" s="121"/>
      <c r="E987" s="121"/>
    </row>
    <row r="988" spans="1:5" ht="12.75">
      <c r="A988" s="298"/>
      <c r="B988" s="298"/>
      <c r="C988" s="298"/>
      <c r="D988" s="121"/>
      <c r="E988" s="121"/>
    </row>
    <row r="989" spans="1:5" ht="12.75">
      <c r="A989" s="298"/>
      <c r="B989" s="298"/>
      <c r="C989" s="298"/>
      <c r="D989" s="121"/>
      <c r="E989" s="121"/>
    </row>
    <row r="990" spans="1:5" ht="12.75">
      <c r="A990" s="298"/>
      <c r="B990" s="298"/>
      <c r="C990" s="298"/>
      <c r="D990" s="121"/>
      <c r="E990" s="121"/>
    </row>
    <row r="991" spans="1:5" ht="12.75">
      <c r="A991" s="298"/>
      <c r="B991" s="298"/>
      <c r="C991" s="298"/>
      <c r="D991" s="121"/>
      <c r="E991" s="121"/>
    </row>
    <row r="992" spans="1:5" ht="12.75">
      <c r="A992" s="298"/>
      <c r="B992" s="298"/>
      <c r="C992" s="298"/>
      <c r="D992" s="121"/>
      <c r="E992" s="121"/>
    </row>
    <row r="993" spans="1:5" ht="12.75">
      <c r="A993" s="298"/>
      <c r="B993" s="298"/>
      <c r="C993" s="298"/>
      <c r="D993" s="121"/>
      <c r="E993" s="121"/>
    </row>
    <row r="994" spans="1:5" ht="12.75">
      <c r="A994" s="298"/>
      <c r="B994" s="298"/>
      <c r="C994" s="298"/>
      <c r="D994" s="121"/>
      <c r="E994" s="121"/>
    </row>
    <row r="995" spans="1:5" ht="12.75">
      <c r="A995" s="298"/>
      <c r="B995" s="298"/>
      <c r="C995" s="298"/>
      <c r="D995" s="121"/>
      <c r="E995" s="121"/>
    </row>
    <row r="996" spans="1:5" ht="12.75">
      <c r="A996" s="298"/>
      <c r="B996" s="298"/>
      <c r="C996" s="298"/>
      <c r="D996" s="121"/>
      <c r="E996" s="121"/>
    </row>
    <row r="997" spans="1:5" ht="12.75">
      <c r="A997" s="298"/>
      <c r="B997" s="298"/>
      <c r="C997" s="298"/>
      <c r="D997" s="121"/>
      <c r="E997" s="121"/>
    </row>
    <row r="998" spans="1:5" ht="12.75">
      <c r="A998" s="298"/>
      <c r="B998" s="298"/>
      <c r="C998" s="298"/>
      <c r="D998" s="121"/>
      <c r="E998" s="121"/>
    </row>
    <row r="999" spans="1:5" ht="12.75">
      <c r="A999" s="298"/>
      <c r="B999" s="298"/>
      <c r="C999" s="298"/>
      <c r="D999" s="121"/>
      <c r="E999" s="121"/>
    </row>
    <row r="1000" spans="1:5" ht="12.75">
      <c r="A1000" s="298"/>
      <c r="B1000" s="298"/>
      <c r="C1000" s="298"/>
      <c r="D1000" s="121"/>
      <c r="E1000" s="121"/>
    </row>
    <row r="1001" spans="1:5" ht="12.75">
      <c r="A1001" s="298"/>
      <c r="B1001" s="298"/>
      <c r="C1001" s="298"/>
      <c r="D1001" s="121"/>
      <c r="E1001" s="121"/>
    </row>
    <row r="1002" spans="1:5" ht="12.75">
      <c r="A1002" s="298"/>
      <c r="B1002" s="298"/>
      <c r="C1002" s="298"/>
      <c r="D1002" s="121"/>
      <c r="E1002" s="121"/>
    </row>
    <row r="1003" spans="1:5" ht="12.75">
      <c r="A1003" s="298"/>
      <c r="B1003" s="298"/>
      <c r="C1003" s="298"/>
      <c r="D1003" s="121"/>
      <c r="E1003" s="121"/>
    </row>
    <row r="1004" spans="1:5" ht="12.75">
      <c r="A1004" s="298"/>
      <c r="B1004" s="298"/>
      <c r="C1004" s="298"/>
      <c r="D1004" s="121"/>
      <c r="E1004" s="121"/>
    </row>
    <row r="1005" spans="1:5" ht="12.75">
      <c r="A1005" s="298"/>
      <c r="B1005" s="298"/>
      <c r="C1005" s="298"/>
      <c r="D1005" s="121"/>
      <c r="E1005" s="121"/>
    </row>
    <row r="1006" spans="1:5" ht="12.75">
      <c r="A1006" s="298"/>
      <c r="B1006" s="298"/>
      <c r="C1006" s="298"/>
      <c r="D1006" s="121"/>
      <c r="E1006" s="121"/>
    </row>
    <row r="1007" spans="1:5" ht="12.75">
      <c r="A1007" s="298"/>
      <c r="B1007" s="298"/>
      <c r="C1007" s="298"/>
      <c r="D1007" s="121"/>
      <c r="E1007" s="121"/>
    </row>
    <row r="1008" spans="1:5" ht="12.75">
      <c r="A1008" s="298"/>
      <c r="B1008" s="298"/>
      <c r="C1008" s="298"/>
      <c r="D1008" s="121"/>
      <c r="E1008" s="121"/>
    </row>
    <row r="1009" spans="1:5" ht="12.75">
      <c r="A1009" s="298"/>
      <c r="B1009" s="298"/>
      <c r="C1009" s="298"/>
      <c r="D1009" s="121"/>
      <c r="E1009" s="121"/>
    </row>
    <row r="1010" spans="1:5" ht="12.75">
      <c r="A1010" s="298"/>
      <c r="B1010" s="298"/>
      <c r="C1010" s="298"/>
      <c r="D1010" s="121"/>
      <c r="E1010" s="121"/>
    </row>
    <row r="1011" spans="1:5" ht="12.75">
      <c r="A1011" s="298"/>
      <c r="B1011" s="298"/>
      <c r="C1011" s="298"/>
      <c r="D1011" s="121"/>
      <c r="E1011" s="121"/>
    </row>
    <row r="1012" spans="1:5" ht="12.75">
      <c r="A1012" s="298"/>
      <c r="B1012" s="298"/>
      <c r="C1012" s="298"/>
      <c r="D1012" s="121"/>
      <c r="E1012" s="121"/>
    </row>
    <row r="1013" spans="1:5" ht="12.75">
      <c r="A1013" s="298"/>
      <c r="B1013" s="298"/>
      <c r="C1013" s="298"/>
      <c r="D1013" s="121"/>
      <c r="E1013" s="121"/>
    </row>
    <row r="1014" spans="1:5" ht="12.75">
      <c r="A1014" s="298"/>
      <c r="B1014" s="298"/>
      <c r="C1014" s="298"/>
      <c r="D1014" s="121"/>
      <c r="E1014" s="121"/>
    </row>
    <row r="1015" spans="1:5" ht="12.75">
      <c r="A1015" s="298"/>
      <c r="B1015" s="298"/>
      <c r="C1015" s="298"/>
      <c r="D1015" s="121"/>
      <c r="E1015" s="121"/>
    </row>
    <row r="1016" spans="1:5" ht="12.75">
      <c r="A1016" s="298"/>
      <c r="B1016" s="298"/>
      <c r="C1016" s="298"/>
      <c r="D1016" s="121"/>
      <c r="E1016" s="121"/>
    </row>
    <row r="1017" spans="1:5" ht="12.75">
      <c r="A1017" s="298"/>
      <c r="B1017" s="298"/>
      <c r="C1017" s="298"/>
      <c r="D1017" s="121"/>
      <c r="E1017" s="121"/>
    </row>
    <row r="1018" spans="1:5" ht="12.75">
      <c r="A1018" s="298"/>
      <c r="B1018" s="298"/>
      <c r="C1018" s="298"/>
      <c r="D1018" s="121"/>
      <c r="E1018" s="121"/>
    </row>
    <row r="1019" spans="1:5" ht="12.75">
      <c r="A1019" s="298"/>
      <c r="B1019" s="298"/>
      <c r="C1019" s="298"/>
      <c r="D1019" s="121"/>
      <c r="E1019" s="121"/>
    </row>
    <row r="1020" spans="1:5" ht="12.75">
      <c r="A1020" s="298"/>
      <c r="B1020" s="298"/>
      <c r="C1020" s="298"/>
      <c r="D1020" s="121"/>
      <c r="E1020" s="121"/>
    </row>
    <row r="1021" spans="1:5" ht="12.75">
      <c r="A1021" s="298"/>
      <c r="B1021" s="298"/>
      <c r="C1021" s="298"/>
      <c r="D1021" s="121"/>
      <c r="E1021" s="121"/>
    </row>
    <row r="1022" spans="1:5" ht="12.75">
      <c r="A1022" s="298"/>
      <c r="B1022" s="298"/>
      <c r="C1022" s="298"/>
      <c r="D1022" s="121"/>
      <c r="E1022" s="121"/>
    </row>
    <row r="1023" spans="1:5" ht="12.75">
      <c r="A1023" s="298"/>
      <c r="B1023" s="298"/>
      <c r="C1023" s="298"/>
      <c r="D1023" s="121"/>
      <c r="E1023" s="121"/>
    </row>
    <row r="1024" spans="1:5" ht="12.75">
      <c r="A1024" s="298"/>
      <c r="B1024" s="298"/>
      <c r="C1024" s="298"/>
      <c r="D1024" s="121"/>
      <c r="E1024" s="121"/>
    </row>
    <row r="1025" spans="1:5" ht="12.75">
      <c r="A1025" s="298"/>
      <c r="B1025" s="298"/>
      <c r="C1025" s="298"/>
      <c r="D1025" s="121"/>
      <c r="E1025" s="121"/>
    </row>
    <row r="1026" spans="1:5" ht="12.75">
      <c r="A1026" s="298"/>
      <c r="B1026" s="298"/>
      <c r="C1026" s="298"/>
      <c r="D1026" s="121"/>
      <c r="E1026" s="121"/>
    </row>
    <row r="1027" spans="1:5" ht="12.75">
      <c r="A1027" s="298"/>
      <c r="B1027" s="298"/>
      <c r="C1027" s="298"/>
      <c r="D1027" s="121"/>
      <c r="E1027" s="121"/>
    </row>
    <row r="1028" spans="1:5" ht="12.75">
      <c r="A1028" s="298"/>
      <c r="B1028" s="298"/>
      <c r="C1028" s="298"/>
      <c r="D1028" s="121"/>
      <c r="E1028" s="121"/>
    </row>
    <row r="1029" spans="1:5" ht="12.75">
      <c r="A1029" s="298"/>
      <c r="B1029" s="298"/>
      <c r="C1029" s="298"/>
      <c r="D1029" s="121"/>
      <c r="E1029" s="121"/>
    </row>
    <row r="1030" spans="1:5" ht="12.75">
      <c r="A1030" s="298"/>
      <c r="B1030" s="298"/>
      <c r="C1030" s="298"/>
      <c r="D1030" s="121"/>
      <c r="E1030" s="121"/>
    </row>
    <row r="1031" spans="1:5" ht="12.75">
      <c r="A1031" s="298"/>
      <c r="B1031" s="298"/>
      <c r="C1031" s="298"/>
      <c r="D1031" s="121"/>
      <c r="E1031" s="121"/>
    </row>
    <row r="1032" spans="1:5" ht="12.75">
      <c r="A1032" s="298"/>
      <c r="B1032" s="298"/>
      <c r="C1032" s="298"/>
      <c r="D1032" s="121"/>
      <c r="E1032" s="121"/>
    </row>
    <row r="1033" spans="1:5" ht="12.75">
      <c r="A1033" s="298"/>
      <c r="B1033" s="298"/>
      <c r="C1033" s="298"/>
      <c r="D1033" s="121"/>
      <c r="E1033" s="121"/>
    </row>
    <row r="1034" spans="1:5" ht="12.75">
      <c r="A1034" s="298"/>
      <c r="B1034" s="298"/>
      <c r="C1034" s="298"/>
      <c r="D1034" s="121"/>
      <c r="E1034" s="121"/>
    </row>
    <row r="1035" spans="1:5" ht="12.75">
      <c r="A1035" s="298"/>
      <c r="B1035" s="298"/>
      <c r="C1035" s="298"/>
      <c r="D1035" s="121"/>
      <c r="E1035" s="121"/>
    </row>
    <row r="1036" spans="1:5" ht="12.75">
      <c r="A1036" s="298"/>
      <c r="B1036" s="298"/>
      <c r="C1036" s="298"/>
      <c r="D1036" s="121"/>
      <c r="E1036" s="121"/>
    </row>
    <row r="1037" spans="1:5" ht="12.75">
      <c r="A1037" s="298"/>
      <c r="B1037" s="298"/>
      <c r="C1037" s="298"/>
      <c r="D1037" s="121"/>
      <c r="E1037" s="121"/>
    </row>
    <row r="1038" spans="1:5" ht="12.75">
      <c r="A1038" s="298"/>
      <c r="B1038" s="298"/>
      <c r="C1038" s="298"/>
      <c r="D1038" s="121"/>
      <c r="E1038" s="121"/>
    </row>
    <row r="1039" spans="1:5" ht="12.75">
      <c r="A1039" s="298"/>
      <c r="B1039" s="298"/>
      <c r="C1039" s="298"/>
      <c r="D1039" s="121"/>
      <c r="E1039" s="121"/>
    </row>
    <row r="1040" spans="1:5" ht="12.75">
      <c r="A1040" s="298"/>
      <c r="B1040" s="298"/>
      <c r="C1040" s="298"/>
      <c r="D1040" s="121"/>
      <c r="E1040" s="121"/>
    </row>
    <row r="1041" spans="1:5" ht="12.75">
      <c r="A1041" s="298"/>
      <c r="B1041" s="298"/>
      <c r="C1041" s="298"/>
      <c r="D1041" s="121"/>
      <c r="E1041" s="121"/>
    </row>
    <row r="1042" spans="1:5" ht="12.75">
      <c r="A1042" s="298"/>
      <c r="B1042" s="298"/>
      <c r="C1042" s="298"/>
      <c r="D1042" s="121"/>
      <c r="E1042" s="121"/>
    </row>
    <row r="1043" spans="1:5" ht="12.75">
      <c r="A1043" s="298"/>
      <c r="B1043" s="298"/>
      <c r="C1043" s="298"/>
      <c r="D1043" s="121"/>
      <c r="E1043" s="121"/>
    </row>
    <row r="1044" spans="1:5" ht="12.75">
      <c r="A1044" s="298"/>
      <c r="B1044" s="298"/>
      <c r="C1044" s="298"/>
      <c r="D1044" s="121"/>
      <c r="E1044" s="121"/>
    </row>
    <row r="1045" spans="1:5" ht="12.75">
      <c r="A1045" s="298"/>
      <c r="B1045" s="298"/>
      <c r="C1045" s="298"/>
      <c r="D1045" s="121"/>
      <c r="E1045" s="121"/>
    </row>
    <row r="1046" spans="1:5" ht="12.75">
      <c r="A1046" s="298"/>
      <c r="B1046" s="298"/>
      <c r="C1046" s="298"/>
      <c r="D1046" s="121"/>
      <c r="E1046" s="121"/>
    </row>
    <row r="1047" spans="1:5" ht="12.75">
      <c r="A1047" s="298"/>
      <c r="B1047" s="298"/>
      <c r="C1047" s="298"/>
      <c r="D1047" s="121"/>
      <c r="E1047" s="121"/>
    </row>
    <row r="1048" spans="1:5" ht="12.75">
      <c r="A1048" s="298"/>
      <c r="B1048" s="298"/>
      <c r="C1048" s="298"/>
      <c r="D1048" s="121"/>
      <c r="E1048" s="121"/>
    </row>
    <row r="1049" spans="1:5" ht="12.75">
      <c r="A1049" s="298"/>
      <c r="B1049" s="298"/>
      <c r="C1049" s="298"/>
      <c r="D1049" s="121"/>
      <c r="E1049" s="121"/>
    </row>
    <row r="1050" spans="1:5" ht="12.75">
      <c r="A1050" s="298"/>
      <c r="B1050" s="298"/>
      <c r="C1050" s="298"/>
      <c r="D1050" s="121"/>
      <c r="E1050" s="121"/>
    </row>
    <row r="1051" spans="1:5" ht="12.75">
      <c r="A1051" s="298"/>
      <c r="B1051" s="298"/>
      <c r="C1051" s="298"/>
      <c r="D1051" s="121"/>
      <c r="E1051" s="121"/>
    </row>
    <row r="1052" spans="1:5" ht="12.75">
      <c r="A1052" s="298"/>
      <c r="B1052" s="298"/>
      <c r="C1052" s="298"/>
      <c r="D1052" s="121"/>
      <c r="E1052" s="121"/>
    </row>
    <row r="1053" spans="1:5" ht="12.75">
      <c r="A1053" s="298"/>
      <c r="B1053" s="298"/>
      <c r="C1053" s="298"/>
      <c r="D1053" s="121"/>
      <c r="E1053" s="121"/>
    </row>
    <row r="1054" spans="1:5" ht="12.75">
      <c r="A1054" s="298"/>
      <c r="B1054" s="298"/>
      <c r="C1054" s="298"/>
      <c r="D1054" s="121"/>
      <c r="E1054" s="121"/>
    </row>
    <row r="1055" spans="1:5" ht="12.75">
      <c r="A1055" s="298"/>
      <c r="B1055" s="298"/>
      <c r="C1055" s="298"/>
      <c r="D1055" s="121"/>
      <c r="E1055" s="121"/>
    </row>
    <row r="1056" spans="1:5" ht="12.75">
      <c r="A1056" s="298"/>
      <c r="B1056" s="298"/>
      <c r="C1056" s="298"/>
      <c r="D1056" s="121"/>
      <c r="E1056" s="121"/>
    </row>
    <row r="1057" spans="1:5" ht="12.75">
      <c r="A1057" s="298"/>
      <c r="B1057" s="298"/>
      <c r="C1057" s="298"/>
      <c r="D1057" s="121"/>
      <c r="E1057" s="121"/>
    </row>
    <row r="1058" spans="1:5" ht="12.75">
      <c r="A1058" s="298"/>
      <c r="B1058" s="298"/>
      <c r="C1058" s="298"/>
      <c r="D1058" s="121"/>
      <c r="E1058" s="121"/>
    </row>
    <row r="1059" spans="1:5" ht="12.75">
      <c r="A1059" s="298"/>
      <c r="B1059" s="298"/>
      <c r="C1059" s="298"/>
      <c r="D1059" s="121"/>
      <c r="E1059" s="121"/>
    </row>
    <row r="1060" spans="1:5" ht="12.75">
      <c r="A1060" s="298"/>
      <c r="B1060" s="298"/>
      <c r="C1060" s="298"/>
      <c r="D1060" s="121"/>
      <c r="E1060" s="121"/>
    </row>
    <row r="1061" spans="1:5" ht="12.75">
      <c r="A1061" s="298"/>
      <c r="B1061" s="298"/>
      <c r="C1061" s="298"/>
      <c r="D1061" s="121"/>
      <c r="E1061" s="121"/>
    </row>
    <row r="1062" spans="1:5" ht="12.75">
      <c r="A1062" s="298"/>
      <c r="B1062" s="298"/>
      <c r="C1062" s="298"/>
      <c r="D1062" s="121"/>
      <c r="E1062" s="121"/>
    </row>
    <row r="1063" spans="1:5" ht="12.75">
      <c r="A1063" s="298"/>
      <c r="B1063" s="298"/>
      <c r="C1063" s="298"/>
      <c r="D1063" s="121"/>
      <c r="E1063" s="121"/>
    </row>
    <row r="1064" spans="1:5" ht="12.75">
      <c r="A1064" s="298"/>
      <c r="B1064" s="298"/>
      <c r="C1064" s="298"/>
      <c r="D1064" s="121"/>
      <c r="E1064" s="121"/>
    </row>
    <row r="1065" spans="1:5" ht="12.75">
      <c r="A1065" s="298"/>
      <c r="B1065" s="298"/>
      <c r="C1065" s="298"/>
      <c r="D1065" s="121"/>
      <c r="E1065" s="121"/>
    </row>
    <row r="1066" spans="1:5" ht="12.75">
      <c r="A1066" s="298"/>
      <c r="B1066" s="298"/>
      <c r="C1066" s="298"/>
      <c r="D1066" s="121"/>
      <c r="E1066" s="121"/>
    </row>
    <row r="1067" spans="1:5" ht="12.75">
      <c r="A1067" s="298"/>
      <c r="B1067" s="298"/>
      <c r="C1067" s="298"/>
      <c r="D1067" s="121"/>
      <c r="E1067" s="121"/>
    </row>
    <row r="1068" spans="1:5" ht="12.75">
      <c r="A1068" s="298"/>
      <c r="B1068" s="298"/>
      <c r="C1068" s="298"/>
      <c r="D1068" s="121"/>
      <c r="E1068" s="121"/>
    </row>
    <row r="1069" spans="1:5" ht="12.75">
      <c r="A1069" s="298"/>
      <c r="B1069" s="298"/>
      <c r="C1069" s="298"/>
      <c r="D1069" s="121"/>
      <c r="E1069" s="121"/>
    </row>
    <row r="1070" spans="1:5" ht="12.75">
      <c r="A1070" s="298"/>
      <c r="B1070" s="298"/>
      <c r="C1070" s="298"/>
      <c r="D1070" s="121"/>
      <c r="E1070" s="121"/>
    </row>
    <row r="1071" spans="1:5" ht="12.75">
      <c r="A1071" s="298"/>
      <c r="B1071" s="298"/>
      <c r="C1071" s="298"/>
      <c r="D1071" s="121"/>
      <c r="E1071" s="121"/>
    </row>
    <row r="1072" spans="1:5" ht="12.75">
      <c r="A1072" s="298"/>
      <c r="B1072" s="298"/>
      <c r="C1072" s="298"/>
      <c r="D1072" s="121"/>
      <c r="E1072" s="121"/>
    </row>
    <row r="1073" spans="1:5" ht="12.75">
      <c r="A1073" s="298"/>
      <c r="B1073" s="298"/>
      <c r="C1073" s="298"/>
      <c r="D1073" s="121"/>
      <c r="E1073" s="121"/>
    </row>
    <row r="1074" spans="1:5" ht="12.75">
      <c r="A1074" s="298"/>
      <c r="B1074" s="298"/>
      <c r="C1074" s="298"/>
      <c r="D1074" s="121"/>
      <c r="E1074" s="121"/>
    </row>
    <row r="1075" spans="1:5" ht="12.75">
      <c r="A1075" s="298"/>
      <c r="B1075" s="298"/>
      <c r="C1075" s="298"/>
      <c r="D1075" s="121"/>
      <c r="E1075" s="121"/>
    </row>
    <row r="1076" spans="1:5" ht="12.75">
      <c r="A1076" s="298"/>
      <c r="B1076" s="298"/>
      <c r="C1076" s="298"/>
      <c r="D1076" s="121"/>
      <c r="E1076" s="121"/>
    </row>
    <row r="1077" spans="1:5" ht="12.75">
      <c r="A1077" s="298"/>
      <c r="B1077" s="298"/>
      <c r="C1077" s="298"/>
      <c r="D1077" s="121"/>
      <c r="E1077" s="121"/>
    </row>
    <row r="1078" spans="1:5" ht="12.75">
      <c r="A1078" s="298"/>
      <c r="B1078" s="298"/>
      <c r="C1078" s="298"/>
      <c r="D1078" s="121"/>
      <c r="E1078" s="121"/>
    </row>
    <row r="1079" spans="1:5" ht="12.75">
      <c r="A1079" s="298"/>
      <c r="B1079" s="298"/>
      <c r="C1079" s="298"/>
      <c r="D1079" s="121"/>
      <c r="E1079" s="121"/>
    </row>
    <row r="1080" spans="1:5" ht="12.75">
      <c r="A1080" s="298"/>
      <c r="B1080" s="298"/>
      <c r="C1080" s="298"/>
      <c r="D1080" s="121"/>
      <c r="E1080" s="121"/>
    </row>
    <row r="1081" spans="1:5" ht="12.75">
      <c r="A1081" s="298"/>
      <c r="B1081" s="298"/>
      <c r="C1081" s="298"/>
      <c r="D1081" s="121"/>
      <c r="E1081" s="121"/>
    </row>
    <row r="1082" spans="1:5" ht="12.75">
      <c r="A1082" s="298"/>
      <c r="B1082" s="298"/>
      <c r="C1082" s="298"/>
      <c r="D1082" s="121"/>
      <c r="E1082" s="121"/>
    </row>
    <row r="1083" spans="1:5" ht="12.75">
      <c r="A1083" s="298"/>
      <c r="B1083" s="298"/>
      <c r="C1083" s="298"/>
      <c r="D1083" s="121"/>
      <c r="E1083" s="121"/>
    </row>
    <row r="1084" spans="1:5" ht="12.75">
      <c r="A1084" s="298"/>
      <c r="B1084" s="298"/>
      <c r="C1084" s="298"/>
      <c r="D1084" s="121"/>
      <c r="E1084" s="121"/>
    </row>
    <row r="1085" spans="1:5" ht="12.75">
      <c r="A1085" s="298"/>
      <c r="B1085" s="298"/>
      <c r="C1085" s="298"/>
      <c r="D1085" s="121"/>
      <c r="E1085" s="121"/>
    </row>
    <row r="1086" spans="1:5" ht="12.75">
      <c r="A1086" s="298"/>
      <c r="B1086" s="298"/>
      <c r="C1086" s="298"/>
      <c r="D1086" s="121"/>
      <c r="E1086" s="121"/>
    </row>
    <row r="1087" spans="1:5" ht="12.75">
      <c r="A1087" s="298"/>
      <c r="B1087" s="298"/>
      <c r="C1087" s="298"/>
      <c r="D1087" s="121"/>
      <c r="E1087" s="121"/>
    </row>
    <row r="1088" spans="1:5" ht="12.75">
      <c r="A1088" s="298"/>
      <c r="B1088" s="298"/>
      <c r="C1088" s="298"/>
      <c r="D1088" s="121"/>
      <c r="E1088" s="121"/>
    </row>
    <row r="1089" spans="1:5" ht="12.75">
      <c r="A1089" s="298"/>
      <c r="B1089" s="298"/>
      <c r="C1089" s="298"/>
      <c r="D1089" s="121"/>
      <c r="E1089" s="121"/>
    </row>
    <row r="1090" spans="1:5" ht="12.75">
      <c r="A1090" s="298"/>
      <c r="B1090" s="298"/>
      <c r="C1090" s="298"/>
      <c r="D1090" s="121"/>
      <c r="E1090" s="121"/>
    </row>
    <row r="1091" spans="1:5" ht="12.75">
      <c r="A1091" s="298"/>
      <c r="B1091" s="298"/>
      <c r="C1091" s="298"/>
      <c r="D1091" s="121"/>
      <c r="E1091" s="121"/>
    </row>
    <row r="1092" spans="1:5" ht="12.75">
      <c r="A1092" s="298"/>
      <c r="B1092" s="298"/>
      <c r="C1092" s="298"/>
      <c r="D1092" s="121"/>
      <c r="E1092" s="121"/>
    </row>
    <row r="1093" spans="1:5" ht="12.75">
      <c r="A1093" s="298"/>
      <c r="B1093" s="298"/>
      <c r="C1093" s="298"/>
      <c r="D1093" s="121"/>
      <c r="E1093" s="121"/>
    </row>
    <row r="1094" spans="1:5" ht="12.75">
      <c r="A1094" s="298"/>
      <c r="B1094" s="298"/>
      <c r="C1094" s="298"/>
      <c r="D1094" s="121"/>
      <c r="E1094" s="121"/>
    </row>
    <row r="1095" spans="1:5" ht="12.75">
      <c r="A1095" s="298"/>
      <c r="B1095" s="298"/>
      <c r="C1095" s="298"/>
      <c r="D1095" s="121"/>
      <c r="E1095" s="121"/>
    </row>
    <row r="1096" spans="1:5" ht="12.75">
      <c r="A1096" s="298"/>
      <c r="B1096" s="298"/>
      <c r="C1096" s="298"/>
      <c r="D1096" s="121"/>
      <c r="E1096" s="121"/>
    </row>
    <row r="1097" spans="1:5" ht="12.75">
      <c r="A1097" s="298"/>
      <c r="B1097" s="298"/>
      <c r="C1097" s="298"/>
      <c r="D1097" s="121"/>
      <c r="E1097" s="121"/>
    </row>
    <row r="1098" spans="1:5" ht="12.75">
      <c r="A1098" s="298"/>
      <c r="B1098" s="298"/>
      <c r="C1098" s="298"/>
      <c r="D1098" s="121"/>
      <c r="E1098" s="121"/>
    </row>
    <row r="1099" spans="1:5" ht="12.75">
      <c r="A1099" s="298"/>
      <c r="B1099" s="298"/>
      <c r="C1099" s="298"/>
      <c r="D1099" s="121"/>
      <c r="E1099" s="121"/>
    </row>
    <row r="1100" spans="1:5" ht="12.75">
      <c r="A1100" s="298"/>
      <c r="B1100" s="298"/>
      <c r="C1100" s="298"/>
      <c r="D1100" s="121"/>
      <c r="E1100" s="121"/>
    </row>
    <row r="1101" spans="1:5" ht="12.75">
      <c r="A1101" s="298"/>
      <c r="B1101" s="298"/>
      <c r="C1101" s="298"/>
      <c r="D1101" s="121"/>
      <c r="E1101" s="121"/>
    </row>
    <row r="1102" spans="1:5" ht="12.75">
      <c r="A1102" s="298"/>
      <c r="B1102" s="298"/>
      <c r="C1102" s="298"/>
      <c r="D1102" s="121"/>
      <c r="E1102" s="121"/>
    </row>
    <row r="1103" spans="1:5" ht="12.75">
      <c r="A1103" s="298"/>
      <c r="B1103" s="298"/>
      <c r="C1103" s="298"/>
      <c r="D1103" s="121"/>
      <c r="E1103" s="121"/>
    </row>
    <row r="1104" spans="1:5" ht="12.75">
      <c r="A1104" s="298"/>
      <c r="B1104" s="298"/>
      <c r="C1104" s="298"/>
      <c r="D1104" s="121"/>
      <c r="E1104" s="121"/>
    </row>
    <row r="1105" spans="1:5" ht="12.75">
      <c r="A1105" s="298"/>
      <c r="B1105" s="298"/>
      <c r="C1105" s="298"/>
      <c r="D1105" s="121"/>
      <c r="E1105" s="121"/>
    </row>
    <row r="1106" spans="1:5" ht="12.75">
      <c r="A1106" s="298"/>
      <c r="B1106" s="298"/>
      <c r="C1106" s="298"/>
      <c r="D1106" s="121"/>
      <c r="E1106" s="121"/>
    </row>
    <row r="1107" spans="1:5" ht="12.75">
      <c r="A1107" s="298"/>
      <c r="B1107" s="298"/>
      <c r="C1107" s="298"/>
      <c r="D1107" s="121"/>
      <c r="E1107" s="121"/>
    </row>
    <row r="1108" spans="1:5" ht="12.75">
      <c r="A1108" s="298"/>
      <c r="B1108" s="298"/>
      <c r="C1108" s="298"/>
      <c r="D1108" s="121"/>
      <c r="E1108" s="121"/>
    </row>
    <row r="1109" spans="1:5" ht="12.75">
      <c r="A1109" s="298"/>
      <c r="B1109" s="298"/>
      <c r="C1109" s="298"/>
      <c r="D1109" s="121"/>
      <c r="E1109" s="121"/>
    </row>
    <row r="1110" spans="1:5" ht="12.75">
      <c r="A1110" s="298"/>
      <c r="B1110" s="298"/>
      <c r="C1110" s="298"/>
      <c r="D1110" s="121"/>
      <c r="E1110" s="121"/>
    </row>
    <row r="1111" spans="1:5" ht="12.75">
      <c r="A1111" s="298"/>
      <c r="B1111" s="298"/>
      <c r="C1111" s="298"/>
      <c r="D1111" s="121"/>
      <c r="E1111" s="121"/>
    </row>
    <row r="1112" spans="1:5" ht="12.75">
      <c r="A1112" s="298"/>
      <c r="B1112" s="298"/>
      <c r="C1112" s="298"/>
      <c r="D1112" s="121"/>
      <c r="E1112" s="121"/>
    </row>
    <row r="1113" spans="1:5" ht="12.75">
      <c r="A1113" s="298"/>
      <c r="B1113" s="298"/>
      <c r="C1113" s="298"/>
      <c r="D1113" s="121"/>
      <c r="E1113" s="121"/>
    </row>
    <row r="1114" spans="1:5" ht="12.75">
      <c r="A1114" s="298"/>
      <c r="B1114" s="298"/>
      <c r="C1114" s="298"/>
      <c r="D1114" s="121"/>
      <c r="E1114" s="121"/>
    </row>
    <row r="1115" spans="1:5" ht="12.75">
      <c r="A1115" s="298"/>
      <c r="B1115" s="298"/>
      <c r="C1115" s="298"/>
      <c r="D1115" s="121"/>
      <c r="E1115" s="121"/>
    </row>
    <row r="1116" spans="1:5" ht="12.75">
      <c r="A1116" s="298"/>
      <c r="B1116" s="298"/>
      <c r="C1116" s="298"/>
      <c r="D1116" s="121"/>
      <c r="E1116" s="121"/>
    </row>
    <row r="1117" spans="1:5" ht="12.75">
      <c r="A1117" s="298"/>
      <c r="B1117" s="298"/>
      <c r="C1117" s="298"/>
      <c r="D1117" s="121"/>
      <c r="E1117" s="121"/>
    </row>
    <row r="1118" spans="1:5" ht="12.75">
      <c r="A1118" s="298"/>
      <c r="B1118" s="298"/>
      <c r="C1118" s="298"/>
      <c r="D1118" s="121"/>
      <c r="E1118" s="121"/>
    </row>
    <row r="1119" spans="1:5" ht="12.75">
      <c r="A1119" s="298"/>
      <c r="B1119" s="298"/>
      <c r="C1119" s="298"/>
      <c r="D1119" s="121"/>
      <c r="E1119" s="121"/>
    </row>
    <row r="1120" spans="1:5" ht="12.75">
      <c r="A1120" s="298"/>
      <c r="B1120" s="298"/>
      <c r="C1120" s="298"/>
      <c r="D1120" s="121"/>
      <c r="E1120" s="121"/>
    </row>
    <row r="1121" spans="1:5" ht="12.75">
      <c r="A1121" s="298"/>
      <c r="B1121" s="298"/>
      <c r="C1121" s="298"/>
      <c r="D1121" s="121"/>
      <c r="E1121" s="121"/>
    </row>
    <row r="1122" spans="1:5" ht="12.75">
      <c r="A1122" s="298"/>
      <c r="B1122" s="298"/>
      <c r="C1122" s="298"/>
      <c r="D1122" s="121"/>
      <c r="E1122" s="121"/>
    </row>
    <row r="1123" spans="1:5" ht="12.75">
      <c r="A1123" s="298"/>
      <c r="B1123" s="298"/>
      <c r="C1123" s="298"/>
      <c r="D1123" s="121"/>
      <c r="E1123" s="121"/>
    </row>
    <row r="1124" spans="1:5" ht="12.75">
      <c r="A1124" s="298"/>
      <c r="B1124" s="298"/>
      <c r="C1124" s="298"/>
      <c r="D1124" s="121"/>
      <c r="E1124" s="121"/>
    </row>
    <row r="1125" spans="1:5" ht="12.75">
      <c r="A1125" s="298"/>
      <c r="B1125" s="298"/>
      <c r="C1125" s="298"/>
      <c r="D1125" s="121"/>
      <c r="E1125" s="121"/>
    </row>
    <row r="1126" spans="1:5" ht="12.75">
      <c r="A1126" s="298"/>
      <c r="B1126" s="298"/>
      <c r="C1126" s="298"/>
      <c r="D1126" s="121"/>
      <c r="E1126" s="121"/>
    </row>
    <row r="1127" spans="1:5" ht="12.75">
      <c r="A1127" s="298"/>
      <c r="B1127" s="298"/>
      <c r="C1127" s="298"/>
      <c r="D1127" s="121"/>
      <c r="E1127" s="121"/>
    </row>
    <row r="1128" spans="1:5" ht="12.75">
      <c r="A1128" s="298"/>
      <c r="B1128" s="298"/>
      <c r="C1128" s="298"/>
      <c r="D1128" s="121"/>
      <c r="E1128" s="121"/>
    </row>
    <row r="1129" spans="1:5" ht="12.75">
      <c r="A1129" s="298"/>
      <c r="B1129" s="298"/>
      <c r="C1129" s="298"/>
      <c r="D1129" s="121"/>
      <c r="E1129" s="121"/>
    </row>
    <row r="1130" spans="1:5" ht="12.75">
      <c r="A1130" s="298"/>
      <c r="B1130" s="298"/>
      <c r="C1130" s="298"/>
      <c r="D1130" s="121"/>
      <c r="E1130" s="121"/>
    </row>
    <row r="1131" spans="1:5" ht="12.75">
      <c r="A1131" s="298"/>
      <c r="B1131" s="298"/>
      <c r="C1131" s="298"/>
      <c r="D1131" s="121"/>
      <c r="E1131" s="121"/>
    </row>
    <row r="1132" spans="1:5" ht="12.75">
      <c r="A1132" s="298"/>
      <c r="B1132" s="298"/>
      <c r="C1132" s="298"/>
      <c r="D1132" s="121"/>
      <c r="E1132" s="121"/>
    </row>
    <row r="1133" spans="1:5" ht="12.75">
      <c r="A1133" s="298"/>
      <c r="B1133" s="298"/>
      <c r="C1133" s="298"/>
      <c r="D1133" s="121"/>
      <c r="E1133" s="121"/>
    </row>
    <row r="1134" spans="1:5" ht="12.75">
      <c r="A1134" s="298"/>
      <c r="B1134" s="298"/>
      <c r="C1134" s="298"/>
      <c r="D1134" s="121"/>
      <c r="E1134" s="121"/>
    </row>
    <row r="1135" spans="1:5" ht="12.75">
      <c r="A1135" s="298"/>
      <c r="B1135" s="298"/>
      <c r="C1135" s="298"/>
      <c r="D1135" s="121"/>
      <c r="E1135" s="121"/>
    </row>
    <row r="1136" spans="1:5" ht="12.75">
      <c r="A1136" s="298"/>
      <c r="B1136" s="298"/>
      <c r="C1136" s="298"/>
      <c r="D1136" s="121"/>
      <c r="E1136" s="121"/>
    </row>
    <row r="1137" spans="1:5" ht="12.75">
      <c r="A1137" s="298"/>
      <c r="B1137" s="298"/>
      <c r="C1137" s="298"/>
      <c r="D1137" s="121"/>
      <c r="E1137" s="121"/>
    </row>
    <row r="1138" spans="1:5" ht="12.75">
      <c r="A1138" s="298"/>
      <c r="B1138" s="298"/>
      <c r="C1138" s="298"/>
      <c r="D1138" s="121"/>
      <c r="E1138" s="121"/>
    </row>
    <row r="1139" spans="1:5" ht="12.75">
      <c r="A1139" s="298"/>
      <c r="B1139" s="298"/>
      <c r="C1139" s="298"/>
      <c r="D1139" s="121"/>
      <c r="E1139" s="121"/>
    </row>
    <row r="1140" spans="1:5" ht="12.75">
      <c r="A1140" s="298"/>
      <c r="B1140" s="298"/>
      <c r="C1140" s="298"/>
      <c r="D1140" s="121"/>
      <c r="E1140" s="121"/>
    </row>
    <row r="1141" spans="1:5" ht="12.75">
      <c r="A1141" s="298"/>
      <c r="B1141" s="298"/>
      <c r="C1141" s="298"/>
      <c r="D1141" s="121"/>
      <c r="E1141" s="121"/>
    </row>
    <row r="1142" spans="1:5" ht="12.75">
      <c r="A1142" s="298"/>
      <c r="B1142" s="298"/>
      <c r="C1142" s="298"/>
      <c r="D1142" s="121"/>
      <c r="E1142" s="121"/>
    </row>
    <row r="1143" spans="1:5" ht="12.75">
      <c r="A1143" s="298"/>
      <c r="B1143" s="298"/>
      <c r="C1143" s="298"/>
      <c r="D1143" s="121"/>
      <c r="E1143" s="121"/>
    </row>
    <row r="1144" spans="1:5" ht="12.75">
      <c r="A1144" s="298"/>
      <c r="B1144" s="298"/>
      <c r="C1144" s="298"/>
      <c r="D1144" s="121"/>
      <c r="E1144" s="121"/>
    </row>
    <row r="1145" spans="1:5" ht="12.75">
      <c r="A1145" s="298"/>
      <c r="B1145" s="298"/>
      <c r="C1145" s="298"/>
      <c r="D1145" s="121"/>
      <c r="E1145" s="121"/>
    </row>
    <row r="1146" spans="1:5" ht="12.75">
      <c r="A1146" s="298"/>
      <c r="B1146" s="298"/>
      <c r="C1146" s="298"/>
      <c r="D1146" s="121"/>
      <c r="E1146" s="121"/>
    </row>
    <row r="1147" spans="1:5" ht="12.75">
      <c r="A1147" s="298"/>
      <c r="B1147" s="298"/>
      <c r="C1147" s="298"/>
      <c r="D1147" s="121"/>
      <c r="E1147" s="121"/>
    </row>
    <row r="1148" spans="1:5" ht="12.75">
      <c r="A1148" s="298"/>
      <c r="B1148" s="298"/>
      <c r="C1148" s="298"/>
      <c r="D1148" s="121"/>
      <c r="E1148" s="121"/>
    </row>
    <row r="1149" spans="1:5" ht="12.75">
      <c r="A1149" s="298"/>
      <c r="B1149" s="298"/>
      <c r="C1149" s="298"/>
      <c r="D1149" s="121"/>
      <c r="E1149" s="121"/>
    </row>
    <row r="1150" spans="1:5" ht="12.75">
      <c r="A1150" s="298"/>
      <c r="B1150" s="298"/>
      <c r="C1150" s="298"/>
      <c r="D1150" s="121"/>
      <c r="E1150" s="121"/>
    </row>
    <row r="1151" spans="1:5" ht="12.75">
      <c r="A1151" s="298"/>
      <c r="B1151" s="298"/>
      <c r="C1151" s="298"/>
      <c r="D1151" s="121"/>
      <c r="E1151" s="121"/>
    </row>
    <row r="1152" spans="1:5" ht="12.75">
      <c r="A1152" s="298"/>
      <c r="B1152" s="298"/>
      <c r="C1152" s="298"/>
      <c r="D1152" s="121"/>
      <c r="E1152" s="121"/>
    </row>
    <row r="1153" spans="1:5" ht="12.75">
      <c r="A1153" s="298"/>
      <c r="B1153" s="298"/>
      <c r="C1153" s="298"/>
      <c r="D1153" s="121"/>
      <c r="E1153" s="121"/>
    </row>
    <row r="1154" spans="1:5" ht="12.75">
      <c r="A1154" s="298"/>
      <c r="B1154" s="298"/>
      <c r="C1154" s="298"/>
      <c r="D1154" s="121"/>
      <c r="E1154" s="121"/>
    </row>
    <row r="1155" spans="1:5" ht="12.75">
      <c r="A1155" s="298"/>
      <c r="B1155" s="298"/>
      <c r="C1155" s="298"/>
      <c r="D1155" s="121"/>
      <c r="E1155" s="121"/>
    </row>
    <row r="1156" spans="1:5" ht="12.75">
      <c r="A1156" s="298"/>
      <c r="B1156" s="298"/>
      <c r="C1156" s="298"/>
      <c r="D1156" s="121"/>
      <c r="E1156" s="121"/>
    </row>
    <row r="1157" spans="1:5" ht="12.75">
      <c r="A1157" s="298"/>
      <c r="B1157" s="298"/>
      <c r="C1157" s="298"/>
      <c r="D1157" s="121"/>
      <c r="E1157" s="121"/>
    </row>
    <row r="1158" spans="1:5" ht="12.75">
      <c r="A1158" s="298"/>
      <c r="B1158" s="298"/>
      <c r="C1158" s="298"/>
      <c r="D1158" s="121"/>
      <c r="E1158" s="121"/>
    </row>
    <row r="1159" spans="1:5" ht="12.75">
      <c r="A1159" s="298"/>
      <c r="B1159" s="298"/>
      <c r="C1159" s="298"/>
      <c r="D1159" s="121"/>
      <c r="E1159" s="121"/>
    </row>
    <row r="1160" spans="1:5" ht="12.75">
      <c r="A1160" s="298"/>
      <c r="B1160" s="298"/>
      <c r="C1160" s="298"/>
      <c r="D1160" s="121"/>
      <c r="E1160" s="121"/>
    </row>
    <row r="1161" spans="1:5" ht="12.75">
      <c r="A1161" s="298"/>
      <c r="B1161" s="298"/>
      <c r="C1161" s="298"/>
      <c r="D1161" s="121"/>
      <c r="E1161" s="121"/>
    </row>
    <row r="1162" spans="1:5" ht="12.75">
      <c r="A1162" s="298"/>
      <c r="B1162" s="298"/>
      <c r="C1162" s="298"/>
      <c r="D1162" s="121"/>
      <c r="E1162" s="121"/>
    </row>
    <row r="1163" spans="1:5" ht="12.75">
      <c r="A1163" s="298"/>
      <c r="B1163" s="298"/>
      <c r="C1163" s="298"/>
      <c r="D1163" s="121"/>
      <c r="E1163" s="121"/>
    </row>
    <row r="1164" spans="1:5" ht="12.75">
      <c r="A1164" s="298"/>
      <c r="B1164" s="298"/>
      <c r="C1164" s="298"/>
      <c r="D1164" s="121"/>
      <c r="E1164" s="121"/>
    </row>
    <row r="1165" spans="1:5" ht="12.75">
      <c r="A1165" s="298"/>
      <c r="B1165" s="298"/>
      <c r="C1165" s="298"/>
      <c r="D1165" s="121"/>
      <c r="E1165" s="121"/>
    </row>
    <row r="1166" spans="1:5" ht="12.75">
      <c r="A1166" s="298"/>
      <c r="B1166" s="298"/>
      <c r="C1166" s="298"/>
      <c r="D1166" s="121"/>
      <c r="E1166" s="121"/>
    </row>
    <row r="1167" spans="1:5" ht="12.75">
      <c r="A1167" s="298"/>
      <c r="B1167" s="298"/>
      <c r="C1167" s="298"/>
      <c r="D1167" s="121"/>
      <c r="E1167" s="121"/>
    </row>
    <row r="1168" spans="1:5" ht="12.75">
      <c r="A1168" s="298"/>
      <c r="B1168" s="298"/>
      <c r="C1168" s="298"/>
      <c r="D1168" s="121"/>
      <c r="E1168" s="121"/>
    </row>
    <row r="1169" spans="1:5" ht="12.75">
      <c r="A1169" s="298"/>
      <c r="B1169" s="298"/>
      <c r="C1169" s="298"/>
      <c r="D1169" s="121"/>
      <c r="E1169" s="121"/>
    </row>
    <row r="1170" spans="1:5" ht="12.75">
      <c r="A1170" s="298"/>
      <c r="B1170" s="298"/>
      <c r="C1170" s="298"/>
      <c r="D1170" s="121"/>
      <c r="E1170" s="121"/>
    </row>
    <row r="1171" spans="1:5" ht="12.75">
      <c r="A1171" s="298"/>
      <c r="B1171" s="298"/>
      <c r="C1171" s="298"/>
      <c r="D1171" s="121"/>
      <c r="E1171" s="121"/>
    </row>
    <row r="1172" spans="1:5" ht="12.75">
      <c r="A1172" s="298"/>
      <c r="B1172" s="298"/>
      <c r="C1172" s="298"/>
      <c r="D1172" s="121"/>
      <c r="E1172" s="121"/>
    </row>
    <row r="1173" spans="1:5" ht="12.75">
      <c r="A1173" s="298"/>
      <c r="B1173" s="298"/>
      <c r="C1173" s="298"/>
      <c r="D1173" s="121"/>
      <c r="E1173" s="121"/>
    </row>
    <row r="1174" spans="1:5" ht="12.75">
      <c r="A1174" s="298"/>
      <c r="B1174" s="298"/>
      <c r="C1174" s="298"/>
      <c r="D1174" s="121"/>
      <c r="E1174" s="121"/>
    </row>
    <row r="1175" spans="1:5" ht="12.75">
      <c r="A1175" s="298"/>
      <c r="B1175" s="298"/>
      <c r="C1175" s="298"/>
      <c r="D1175" s="121"/>
      <c r="E1175" s="121"/>
    </row>
    <row r="1176" spans="1:5" ht="12.75">
      <c r="A1176" s="298"/>
      <c r="B1176" s="298"/>
      <c r="C1176" s="298"/>
      <c r="D1176" s="121"/>
      <c r="E1176" s="121"/>
    </row>
    <row r="1177" spans="1:5" ht="12.75">
      <c r="A1177" s="298"/>
      <c r="B1177" s="298"/>
      <c r="C1177" s="298"/>
      <c r="D1177" s="121"/>
      <c r="E1177" s="121"/>
    </row>
    <row r="1178" spans="1:5" ht="12.75">
      <c r="A1178" s="298"/>
      <c r="B1178" s="298"/>
      <c r="C1178" s="298"/>
      <c r="D1178" s="121"/>
      <c r="E1178" s="121"/>
    </row>
    <row r="1179" spans="1:5" ht="12.75">
      <c r="A1179" s="298"/>
      <c r="B1179" s="298"/>
      <c r="C1179" s="298"/>
      <c r="D1179" s="121"/>
      <c r="E1179" s="121"/>
    </row>
    <row r="1180" spans="1:5" ht="12.75">
      <c r="A1180" s="298"/>
      <c r="B1180" s="298"/>
      <c r="C1180" s="298"/>
      <c r="D1180" s="121"/>
      <c r="E1180" s="121"/>
    </row>
    <row r="1181" spans="1:5" ht="12.75">
      <c r="A1181" s="298"/>
      <c r="B1181" s="298"/>
      <c r="C1181" s="298"/>
      <c r="D1181" s="121"/>
      <c r="E1181" s="121"/>
    </row>
    <row r="1182" spans="1:5" ht="12.75">
      <c r="A1182" s="298"/>
      <c r="B1182" s="298"/>
      <c r="C1182" s="298"/>
      <c r="D1182" s="121"/>
      <c r="E1182" s="121"/>
    </row>
    <row r="1183" spans="1:5" ht="12.75">
      <c r="A1183" s="298"/>
      <c r="B1183" s="298"/>
      <c r="C1183" s="298"/>
      <c r="D1183" s="121"/>
      <c r="E1183" s="121"/>
    </row>
    <row r="1184" spans="1:5" ht="12.75">
      <c r="A1184" s="298"/>
      <c r="B1184" s="298"/>
      <c r="C1184" s="298"/>
      <c r="D1184" s="121"/>
      <c r="E1184" s="121"/>
    </row>
    <row r="1185" spans="1:5" ht="12.75">
      <c r="A1185" s="298"/>
      <c r="B1185" s="298"/>
      <c r="C1185" s="298"/>
      <c r="D1185" s="121"/>
      <c r="E1185" s="121"/>
    </row>
    <row r="1186" spans="1:5" ht="12.75">
      <c r="A1186" s="298"/>
      <c r="B1186" s="298"/>
      <c r="C1186" s="298"/>
      <c r="D1186" s="121"/>
      <c r="E1186" s="121"/>
    </row>
    <row r="1187" spans="1:5" ht="12.75">
      <c r="A1187" s="298"/>
      <c r="B1187" s="298"/>
      <c r="C1187" s="298"/>
      <c r="D1187" s="121"/>
      <c r="E1187" s="121"/>
    </row>
    <row r="1188" spans="1:5" ht="12.75">
      <c r="A1188" s="298"/>
      <c r="B1188" s="298"/>
      <c r="C1188" s="298"/>
      <c r="D1188" s="121"/>
      <c r="E1188" s="121"/>
    </row>
    <row r="1189" spans="1:5" ht="12.75">
      <c r="A1189" s="298"/>
      <c r="B1189" s="298"/>
      <c r="C1189" s="298"/>
      <c r="D1189" s="121"/>
      <c r="E1189" s="121"/>
    </row>
    <row r="1190" spans="1:5" ht="12.75">
      <c r="A1190" s="298"/>
      <c r="B1190" s="298"/>
      <c r="C1190" s="298"/>
      <c r="D1190" s="121"/>
      <c r="E1190" s="121"/>
    </row>
    <row r="1191" spans="1:5" ht="12.75">
      <c r="A1191" s="298"/>
      <c r="B1191" s="298"/>
      <c r="C1191" s="298"/>
      <c r="D1191" s="121"/>
      <c r="E1191" s="121"/>
    </row>
    <row r="1192" spans="1:5" ht="12.75">
      <c r="A1192" s="298"/>
      <c r="B1192" s="298"/>
      <c r="C1192" s="298"/>
      <c r="D1192" s="121"/>
      <c r="E1192" s="121"/>
    </row>
    <row r="1193" spans="1:5" ht="12.75">
      <c r="A1193" s="298"/>
      <c r="B1193" s="298"/>
      <c r="C1193" s="298"/>
      <c r="D1193" s="121"/>
      <c r="E1193" s="121"/>
    </row>
    <row r="1194" spans="1:5" ht="12.75">
      <c r="A1194" s="298"/>
      <c r="B1194" s="298"/>
      <c r="C1194" s="298"/>
      <c r="D1194" s="121"/>
      <c r="E1194" s="121"/>
    </row>
    <row r="1195" spans="1:5" ht="12.75">
      <c r="A1195" s="298"/>
      <c r="B1195" s="298"/>
      <c r="C1195" s="298"/>
      <c r="D1195" s="121"/>
      <c r="E1195" s="121"/>
    </row>
    <row r="1196" spans="1:5" ht="12.75">
      <c r="A1196" s="298"/>
      <c r="B1196" s="298"/>
      <c r="C1196" s="298"/>
      <c r="D1196" s="121"/>
      <c r="E1196" s="121"/>
    </row>
    <row r="1197" spans="1:5" ht="12.75">
      <c r="A1197" s="298"/>
      <c r="B1197" s="298"/>
      <c r="C1197" s="298"/>
      <c r="D1197" s="121"/>
      <c r="E1197" s="121"/>
    </row>
    <row r="1198" spans="1:5" ht="12.75">
      <c r="A1198" s="298"/>
      <c r="B1198" s="298"/>
      <c r="C1198" s="298"/>
      <c r="D1198" s="121"/>
      <c r="E1198" s="121"/>
    </row>
    <row r="1199" spans="1:5" ht="12.75">
      <c r="A1199" s="298"/>
      <c r="B1199" s="298"/>
      <c r="C1199" s="298"/>
      <c r="D1199" s="121"/>
      <c r="E1199" s="121"/>
    </row>
    <row r="1200" spans="1:5" ht="12.75">
      <c r="A1200" s="298"/>
      <c r="B1200" s="298"/>
      <c r="C1200" s="298"/>
      <c r="D1200" s="121"/>
      <c r="E1200" s="121"/>
    </row>
    <row r="1201" spans="1:5" ht="12.75">
      <c r="A1201" s="298"/>
      <c r="B1201" s="298"/>
      <c r="C1201" s="298"/>
      <c r="D1201" s="121"/>
      <c r="E1201" s="121"/>
    </row>
    <row r="1202" spans="1:5" ht="12.75">
      <c r="A1202" s="298"/>
      <c r="B1202" s="298"/>
      <c r="C1202" s="298"/>
      <c r="D1202" s="121"/>
      <c r="E1202" s="121"/>
    </row>
    <row r="1203" spans="1:5" ht="12.75">
      <c r="A1203" s="298"/>
      <c r="B1203" s="298"/>
      <c r="C1203" s="298"/>
      <c r="D1203" s="121"/>
      <c r="E1203" s="121"/>
    </row>
    <row r="1204" spans="1:5" ht="12.75">
      <c r="A1204" s="298"/>
      <c r="B1204" s="298"/>
      <c r="C1204" s="298"/>
      <c r="D1204" s="121"/>
      <c r="E1204" s="121"/>
    </row>
    <row r="1205" spans="1:5" ht="12.75">
      <c r="A1205" s="298"/>
      <c r="B1205" s="298"/>
      <c r="C1205" s="298"/>
      <c r="D1205" s="121"/>
      <c r="E1205" s="121"/>
    </row>
    <row r="1206" spans="1:5" ht="12.75">
      <c r="A1206" s="298"/>
      <c r="B1206" s="298"/>
      <c r="C1206" s="298"/>
      <c r="D1206" s="121"/>
      <c r="E1206" s="121"/>
    </row>
    <row r="1207" spans="1:5" ht="12.75">
      <c r="A1207" s="298"/>
      <c r="B1207" s="298"/>
      <c r="C1207" s="298"/>
      <c r="D1207" s="121"/>
      <c r="E1207" s="121"/>
    </row>
    <row r="1208" spans="1:5" ht="12.75">
      <c r="A1208" s="298"/>
      <c r="B1208" s="298"/>
      <c r="C1208" s="298"/>
      <c r="D1208" s="121"/>
      <c r="E1208" s="121"/>
    </row>
    <row r="1209" spans="1:5" ht="12.75">
      <c r="A1209" s="298"/>
      <c r="B1209" s="298"/>
      <c r="C1209" s="298"/>
      <c r="D1209" s="121"/>
      <c r="E1209" s="121"/>
    </row>
    <row r="1210" spans="1:5" ht="12.75">
      <c r="A1210" s="298"/>
      <c r="B1210" s="298"/>
      <c r="C1210" s="298"/>
      <c r="D1210" s="121"/>
      <c r="E1210" s="121"/>
    </row>
    <row r="1211" spans="1:5" ht="12.75">
      <c r="A1211" s="298"/>
      <c r="B1211" s="298"/>
      <c r="C1211" s="298"/>
      <c r="D1211" s="121"/>
      <c r="E1211" s="121"/>
    </row>
    <row r="1212" spans="1:5" ht="12.75">
      <c r="A1212" s="298"/>
      <c r="B1212" s="298"/>
      <c r="C1212" s="298"/>
      <c r="D1212" s="121"/>
      <c r="E1212" s="121"/>
    </row>
    <row r="1213" spans="1:5" ht="12.75">
      <c r="A1213" s="298"/>
      <c r="B1213" s="298"/>
      <c r="C1213" s="298"/>
      <c r="D1213" s="121"/>
      <c r="E1213" s="121"/>
    </row>
    <row r="1214" spans="1:5" ht="12.75">
      <c r="A1214" s="298"/>
      <c r="B1214" s="298"/>
      <c r="C1214" s="298"/>
      <c r="D1214" s="121"/>
      <c r="E1214" s="121"/>
    </row>
    <row r="1215" spans="1:5" ht="12.75">
      <c r="A1215" s="298"/>
      <c r="B1215" s="298"/>
      <c r="C1215" s="298"/>
      <c r="D1215" s="121"/>
      <c r="E1215" s="121"/>
    </row>
    <row r="1216" spans="1:5" ht="12.75">
      <c r="A1216" s="298"/>
      <c r="B1216" s="298"/>
      <c r="C1216" s="298"/>
      <c r="D1216" s="121"/>
      <c r="E1216" s="121"/>
    </row>
    <row r="1217" spans="1:5" ht="12.75">
      <c r="A1217" s="298"/>
      <c r="B1217" s="298"/>
      <c r="C1217" s="298"/>
      <c r="D1217" s="121"/>
      <c r="E1217" s="121"/>
    </row>
    <row r="1218" spans="1:5" ht="12.75">
      <c r="A1218" s="298"/>
      <c r="B1218" s="298"/>
      <c r="C1218" s="298"/>
      <c r="D1218" s="121"/>
      <c r="E1218" s="121"/>
    </row>
    <row r="1219" spans="1:5" ht="12.75">
      <c r="A1219" s="298"/>
      <c r="B1219" s="298"/>
      <c r="C1219" s="298"/>
      <c r="D1219" s="121"/>
      <c r="E1219" s="121"/>
    </row>
    <row r="1220" spans="1:5" ht="12.75">
      <c r="A1220" s="298"/>
      <c r="B1220" s="298"/>
      <c r="C1220" s="298"/>
      <c r="D1220" s="121"/>
      <c r="E1220" s="121"/>
    </row>
    <row r="1221" spans="1:5" ht="12.75">
      <c r="A1221" s="298"/>
      <c r="B1221" s="298"/>
      <c r="C1221" s="298"/>
      <c r="D1221" s="121"/>
      <c r="E1221" s="121"/>
    </row>
    <row r="1222" spans="1:5" ht="12.75">
      <c r="A1222" s="298"/>
      <c r="B1222" s="298"/>
      <c r="C1222" s="298"/>
      <c r="D1222" s="121"/>
      <c r="E1222" s="121"/>
    </row>
    <row r="1223" spans="1:5" ht="12.75">
      <c r="A1223" s="298"/>
      <c r="B1223" s="298"/>
      <c r="C1223" s="298"/>
      <c r="D1223" s="121"/>
      <c r="E1223" s="121"/>
    </row>
    <row r="1224" spans="1:5" ht="12.75">
      <c r="A1224" s="298"/>
      <c r="B1224" s="298"/>
      <c r="C1224" s="298"/>
      <c r="D1224" s="121"/>
      <c r="E1224" s="121"/>
    </row>
    <row r="1225" spans="1:5" ht="12.75">
      <c r="A1225" s="298"/>
      <c r="B1225" s="298"/>
      <c r="C1225" s="298"/>
      <c r="D1225" s="121"/>
      <c r="E1225" s="121"/>
    </row>
    <row r="1226" spans="1:5" ht="12.75">
      <c r="A1226" s="298"/>
      <c r="B1226" s="298"/>
      <c r="C1226" s="298"/>
      <c r="D1226" s="121"/>
      <c r="E1226" s="121"/>
    </row>
    <row r="1227" spans="1:5" ht="12.75">
      <c r="A1227" s="298"/>
      <c r="B1227" s="298"/>
      <c r="C1227" s="298"/>
      <c r="D1227" s="121"/>
      <c r="E1227" s="121"/>
    </row>
    <row r="1228" spans="1:5" ht="12.75">
      <c r="A1228" s="298"/>
      <c r="B1228" s="298"/>
      <c r="C1228" s="298"/>
      <c r="D1228" s="121"/>
      <c r="E1228" s="121"/>
    </row>
    <row r="1229" spans="1:5" ht="12.75">
      <c r="A1229" s="298"/>
      <c r="B1229" s="298"/>
      <c r="C1229" s="298"/>
      <c r="D1229" s="121"/>
      <c r="E1229" s="121"/>
    </row>
    <row r="1230" spans="1:5" ht="12.75">
      <c r="A1230" s="298"/>
      <c r="B1230" s="298"/>
      <c r="C1230" s="298"/>
      <c r="D1230" s="121"/>
      <c r="E1230" s="121"/>
    </row>
    <row r="1231" spans="1:5" ht="12.75">
      <c r="A1231" s="298"/>
      <c r="B1231" s="298"/>
      <c r="C1231" s="298"/>
      <c r="D1231" s="121"/>
      <c r="E1231" s="121"/>
    </row>
    <row r="1232" spans="1:5" ht="12.75">
      <c r="A1232" s="298"/>
      <c r="B1232" s="298"/>
      <c r="C1232" s="298"/>
      <c r="D1232" s="121"/>
      <c r="E1232" s="121"/>
    </row>
    <row r="1233" spans="1:5" ht="12.75">
      <c r="A1233" s="298"/>
      <c r="B1233" s="298"/>
      <c r="C1233" s="298"/>
      <c r="D1233" s="121"/>
      <c r="E1233" s="121"/>
    </row>
    <row r="1234" spans="1:5" ht="12.75">
      <c r="A1234" s="298"/>
      <c r="B1234" s="298"/>
      <c r="C1234" s="298"/>
      <c r="D1234" s="121"/>
      <c r="E1234" s="121"/>
    </row>
    <row r="1235" spans="1:5" ht="12.75">
      <c r="A1235" s="298"/>
      <c r="B1235" s="298"/>
      <c r="C1235" s="298"/>
      <c r="D1235" s="121"/>
      <c r="E1235" s="121"/>
    </row>
    <row r="1236" spans="1:5" ht="12.75">
      <c r="A1236" s="298"/>
      <c r="B1236" s="298"/>
      <c r="C1236" s="298"/>
      <c r="D1236" s="121"/>
      <c r="E1236" s="121"/>
    </row>
    <row r="1237" spans="1:5" ht="12.75">
      <c r="A1237" s="298"/>
      <c r="B1237" s="298"/>
      <c r="C1237" s="298"/>
      <c r="D1237" s="121"/>
      <c r="E1237" s="121"/>
    </row>
    <row r="1238" spans="1:5" ht="12.75">
      <c r="A1238" s="298"/>
      <c r="B1238" s="298"/>
      <c r="C1238" s="298"/>
      <c r="D1238" s="121"/>
      <c r="E1238" s="121"/>
    </row>
    <row r="1239" spans="1:5" ht="12.75">
      <c r="A1239" s="298"/>
      <c r="B1239" s="298"/>
      <c r="C1239" s="298"/>
      <c r="D1239" s="121"/>
      <c r="E1239" s="121"/>
    </row>
    <row r="1240" spans="1:5" ht="12.75">
      <c r="A1240" s="298"/>
      <c r="B1240" s="298"/>
      <c r="C1240" s="298"/>
      <c r="D1240" s="121"/>
      <c r="E1240" s="121"/>
    </row>
    <row r="1241" spans="1:5" ht="12.75">
      <c r="A1241" s="298"/>
      <c r="B1241" s="298"/>
      <c r="C1241" s="298"/>
      <c r="D1241" s="121"/>
      <c r="E1241" s="121"/>
    </row>
    <row r="1242" spans="1:5" ht="12.75">
      <c r="A1242" s="298"/>
      <c r="B1242" s="298"/>
      <c r="C1242" s="298"/>
      <c r="D1242" s="121"/>
      <c r="E1242" s="121"/>
    </row>
    <row r="1243" spans="1:5" ht="12.75">
      <c r="A1243" s="298"/>
      <c r="B1243" s="298"/>
      <c r="C1243" s="298"/>
      <c r="D1243" s="121"/>
      <c r="E1243" s="121"/>
    </row>
    <row r="1244" spans="1:5" ht="12.75">
      <c r="A1244" s="298"/>
      <c r="B1244" s="298"/>
      <c r="C1244" s="298"/>
      <c r="D1244" s="121"/>
      <c r="E1244" s="121"/>
    </row>
    <row r="1245" spans="1:5" ht="12.75">
      <c r="A1245" s="298"/>
      <c r="B1245" s="298"/>
      <c r="C1245" s="298"/>
      <c r="D1245" s="121"/>
      <c r="E1245" s="121"/>
    </row>
    <row r="1246" spans="1:5" ht="12.75">
      <c r="A1246" s="298"/>
      <c r="B1246" s="298"/>
      <c r="C1246" s="298"/>
      <c r="D1246" s="121"/>
      <c r="E1246" s="121"/>
    </row>
    <row r="1247" spans="1:5" ht="12.75">
      <c r="A1247" s="298"/>
      <c r="B1247" s="298"/>
      <c r="C1247" s="298"/>
      <c r="D1247" s="121"/>
      <c r="E1247" s="121"/>
    </row>
    <row r="1248" spans="1:5" ht="12.75">
      <c r="A1248" s="298"/>
      <c r="B1248" s="298"/>
      <c r="C1248" s="298"/>
      <c r="D1248" s="121"/>
      <c r="E1248" s="121"/>
    </row>
    <row r="1249" spans="1:5" ht="12.75">
      <c r="A1249" s="298"/>
      <c r="B1249" s="298"/>
      <c r="C1249" s="298"/>
      <c r="D1249" s="121"/>
      <c r="E1249" s="121"/>
    </row>
    <row r="1250" spans="1:5" ht="12.75">
      <c r="A1250" s="298"/>
      <c r="B1250" s="298"/>
      <c r="C1250" s="298"/>
      <c r="D1250" s="121"/>
      <c r="E1250" s="121"/>
    </row>
    <row r="1251" spans="1:5" ht="12.75">
      <c r="A1251" s="298"/>
      <c r="B1251" s="298"/>
      <c r="C1251" s="298"/>
      <c r="D1251" s="121"/>
      <c r="E1251" s="121"/>
    </row>
    <row r="1252" spans="1:5" ht="12.75">
      <c r="A1252" s="298"/>
      <c r="B1252" s="298"/>
      <c r="C1252" s="298"/>
      <c r="D1252" s="121"/>
      <c r="E1252" s="121"/>
    </row>
    <row r="1253" spans="1:5" ht="12.75">
      <c r="A1253" s="298"/>
      <c r="B1253" s="298"/>
      <c r="C1253" s="298"/>
      <c r="D1253" s="121"/>
      <c r="E1253" s="121"/>
    </row>
    <row r="1254" spans="1:5" ht="12.75">
      <c r="A1254" s="298"/>
      <c r="B1254" s="298"/>
      <c r="C1254" s="298"/>
      <c r="D1254" s="121"/>
      <c r="E1254" s="121"/>
    </row>
    <row r="1255" spans="1:5" ht="12.75">
      <c r="A1255" s="298"/>
      <c r="B1255" s="298"/>
      <c r="C1255" s="298"/>
      <c r="D1255" s="121"/>
      <c r="E1255" s="121"/>
    </row>
    <row r="1256" spans="1:5" ht="12.75">
      <c r="A1256" s="298"/>
      <c r="B1256" s="298"/>
      <c r="C1256" s="298"/>
      <c r="D1256" s="121"/>
      <c r="E1256" s="121"/>
    </row>
    <row r="1257" spans="1:5" ht="12.75">
      <c r="A1257" s="298"/>
      <c r="B1257" s="298"/>
      <c r="C1257" s="298"/>
      <c r="D1257" s="121"/>
      <c r="E1257" s="121"/>
    </row>
    <row r="1258" spans="1:5" ht="12.75">
      <c r="A1258" s="298"/>
      <c r="B1258" s="298"/>
      <c r="C1258" s="298"/>
      <c r="D1258" s="121"/>
      <c r="E1258" s="121"/>
    </row>
    <row r="1259" spans="1:5" ht="12.75">
      <c r="A1259" s="298"/>
      <c r="B1259" s="298"/>
      <c r="C1259" s="298"/>
      <c r="D1259" s="121"/>
      <c r="E1259" s="121"/>
    </row>
    <row r="1260" spans="1:5" ht="12.75">
      <c r="A1260" s="298"/>
      <c r="B1260" s="298"/>
      <c r="C1260" s="298"/>
      <c r="D1260" s="121"/>
      <c r="E1260" s="121"/>
    </row>
    <row r="1261" spans="1:5" ht="12.75">
      <c r="A1261" s="298"/>
      <c r="B1261" s="298"/>
      <c r="C1261" s="298"/>
      <c r="D1261" s="121"/>
      <c r="E1261" s="121"/>
    </row>
    <row r="1262" spans="1:5" ht="12.75">
      <c r="A1262" s="298"/>
      <c r="B1262" s="298"/>
      <c r="C1262" s="298"/>
      <c r="D1262" s="121"/>
      <c r="E1262" s="121"/>
    </row>
    <row r="1263" spans="1:5" ht="12.75">
      <c r="A1263" s="298"/>
      <c r="B1263" s="298"/>
      <c r="C1263" s="298"/>
      <c r="D1263" s="121"/>
      <c r="E1263" s="121"/>
    </row>
    <row r="1264" spans="1:5" ht="12.75">
      <c r="A1264" s="298"/>
      <c r="B1264" s="298"/>
      <c r="C1264" s="298"/>
      <c r="D1264" s="121"/>
      <c r="E1264" s="121"/>
    </row>
    <row r="1265" spans="1:5" ht="12.75">
      <c r="A1265" s="298"/>
      <c r="B1265" s="298"/>
      <c r="C1265" s="298"/>
      <c r="D1265" s="121"/>
      <c r="E1265" s="121"/>
    </row>
    <row r="1266" spans="1:5" ht="12.75">
      <c r="A1266" s="298"/>
      <c r="B1266" s="298"/>
      <c r="C1266" s="298"/>
      <c r="D1266" s="121"/>
      <c r="E1266" s="121"/>
    </row>
    <row r="1267" spans="1:5" ht="12.75">
      <c r="A1267" s="298"/>
      <c r="B1267" s="298"/>
      <c r="C1267" s="298"/>
      <c r="D1267" s="121"/>
      <c r="E1267" s="121"/>
    </row>
    <row r="1268" spans="1:5" ht="12.75">
      <c r="A1268" s="298"/>
      <c r="B1268" s="298"/>
      <c r="C1268" s="298"/>
      <c r="D1268" s="121"/>
      <c r="E1268" s="121"/>
    </row>
    <row r="1269" spans="1:5" ht="12.75">
      <c r="A1269" s="298"/>
      <c r="B1269" s="298"/>
      <c r="C1269" s="298"/>
      <c r="D1269" s="121"/>
      <c r="E1269" s="121"/>
    </row>
    <row r="1270" spans="1:5" ht="12.75">
      <c r="A1270" s="298"/>
      <c r="B1270" s="298"/>
      <c r="C1270" s="298"/>
      <c r="D1270" s="121"/>
      <c r="E1270" s="121"/>
    </row>
    <row r="1271" spans="1:5" ht="12.75">
      <c r="A1271" s="298"/>
      <c r="B1271" s="298"/>
      <c r="C1271" s="298"/>
      <c r="D1271" s="121"/>
      <c r="E1271" s="121"/>
    </row>
    <row r="1272" spans="1:5" ht="12.75">
      <c r="A1272" s="298"/>
      <c r="B1272" s="298"/>
      <c r="C1272" s="298"/>
      <c r="D1272" s="121"/>
      <c r="E1272" s="121"/>
    </row>
    <row r="1273" spans="1:5" ht="12.75">
      <c r="A1273" s="298"/>
      <c r="B1273" s="298"/>
      <c r="C1273" s="298"/>
      <c r="D1273" s="121"/>
      <c r="E1273" s="121"/>
    </row>
    <row r="1274" spans="1:5" ht="12.75">
      <c r="A1274" s="298"/>
      <c r="B1274" s="298"/>
      <c r="C1274" s="298"/>
      <c r="D1274" s="121"/>
      <c r="E1274" s="121"/>
    </row>
    <row r="1275" spans="1:5" ht="12.75">
      <c r="A1275" s="298"/>
      <c r="B1275" s="298"/>
      <c r="C1275" s="298"/>
      <c r="D1275" s="121"/>
      <c r="E1275" s="121"/>
    </row>
    <row r="1276" spans="1:5" ht="12.75">
      <c r="A1276" s="298"/>
      <c r="B1276" s="298"/>
      <c r="C1276" s="298"/>
      <c r="D1276" s="121"/>
      <c r="E1276" s="121"/>
    </row>
    <row r="1277" spans="1:5" ht="12.75">
      <c r="A1277" s="298"/>
      <c r="B1277" s="298"/>
      <c r="C1277" s="298"/>
      <c r="D1277" s="121"/>
      <c r="E1277" s="121"/>
    </row>
    <row r="1278" spans="1:5" ht="12.75">
      <c r="A1278" s="298"/>
      <c r="B1278" s="298"/>
      <c r="C1278" s="298"/>
      <c r="D1278" s="121"/>
      <c r="E1278" s="121"/>
    </row>
    <row r="1279" spans="1:5" ht="12.75">
      <c r="A1279" s="298"/>
      <c r="B1279" s="298"/>
      <c r="C1279" s="298"/>
      <c r="D1279" s="121"/>
      <c r="E1279" s="121"/>
    </row>
    <row r="1280" spans="1:5" ht="12.75">
      <c r="A1280" s="298"/>
      <c r="B1280" s="298"/>
      <c r="C1280" s="298"/>
      <c r="D1280" s="121"/>
      <c r="E1280" s="121"/>
    </row>
    <row r="1281" spans="1:5" ht="12.75">
      <c r="A1281" s="298"/>
      <c r="B1281" s="298"/>
      <c r="C1281" s="298"/>
      <c r="D1281" s="121"/>
      <c r="E1281" s="121"/>
    </row>
    <row r="1282" spans="1:5" ht="12.75">
      <c r="A1282" s="298"/>
      <c r="B1282" s="298"/>
      <c r="C1282" s="298"/>
      <c r="D1282" s="121"/>
      <c r="E1282" s="121"/>
    </row>
    <row r="1283" spans="1:5" ht="12.75">
      <c r="A1283" s="298"/>
      <c r="B1283" s="298"/>
      <c r="C1283" s="298"/>
      <c r="D1283" s="121"/>
      <c r="E1283" s="121"/>
    </row>
    <row r="1284" spans="1:5" ht="12.75">
      <c r="A1284" s="298"/>
      <c r="B1284" s="298"/>
      <c r="C1284" s="298"/>
      <c r="D1284" s="121"/>
      <c r="E1284" s="121"/>
    </row>
    <row r="1285" spans="1:5" ht="12.75">
      <c r="A1285" s="298"/>
      <c r="B1285" s="298"/>
      <c r="C1285" s="298"/>
      <c r="D1285" s="121"/>
      <c r="E1285" s="121"/>
    </row>
    <row r="1286" spans="1:5" ht="12.75">
      <c r="A1286" s="298"/>
      <c r="B1286" s="298"/>
      <c r="C1286" s="298"/>
      <c r="D1286" s="121"/>
      <c r="E1286" s="121"/>
    </row>
    <row r="1287" spans="1:5" ht="12.75">
      <c r="A1287" s="298"/>
      <c r="B1287" s="298"/>
      <c r="C1287" s="298"/>
      <c r="D1287" s="121"/>
      <c r="E1287" s="121"/>
    </row>
    <row r="1288" spans="1:5" ht="12.75">
      <c r="A1288" s="298"/>
      <c r="B1288" s="298"/>
      <c r="C1288" s="298"/>
      <c r="D1288" s="121"/>
      <c r="E1288" s="121"/>
    </row>
    <row r="1289" spans="1:5" ht="12.75">
      <c r="A1289" s="298"/>
      <c r="B1289" s="298"/>
      <c r="C1289" s="298"/>
      <c r="D1289" s="121"/>
      <c r="E1289" s="121"/>
    </row>
    <row r="1290" spans="1:5" ht="12.75">
      <c r="A1290" s="298"/>
      <c r="B1290" s="298"/>
      <c r="C1290" s="298"/>
      <c r="D1290" s="121"/>
      <c r="E1290" s="121"/>
    </row>
    <row r="1291" spans="1:5" ht="12.75">
      <c r="A1291" s="298"/>
      <c r="B1291" s="298"/>
      <c r="C1291" s="298"/>
      <c r="D1291" s="121"/>
      <c r="E1291" s="121"/>
    </row>
    <row r="1292" spans="1:5" ht="12.75">
      <c r="A1292" s="298"/>
      <c r="B1292" s="298"/>
      <c r="C1292" s="298"/>
      <c r="D1292" s="121"/>
      <c r="E1292" s="121"/>
    </row>
    <row r="1293" spans="1:5" ht="12.75">
      <c r="A1293" s="298"/>
      <c r="B1293" s="298"/>
      <c r="C1293" s="298"/>
      <c r="D1293" s="121"/>
      <c r="E1293" s="121"/>
    </row>
    <row r="1294" spans="1:5" ht="12.75">
      <c r="A1294" s="298"/>
      <c r="B1294" s="298"/>
      <c r="C1294" s="298"/>
      <c r="D1294" s="121"/>
      <c r="E1294" s="121"/>
    </row>
    <row r="1295" spans="1:5" ht="12.75">
      <c r="A1295" s="298"/>
      <c r="B1295" s="298"/>
      <c r="C1295" s="298"/>
      <c r="D1295" s="121"/>
      <c r="E1295" s="121"/>
    </row>
    <row r="1296" spans="1:5" ht="12.75">
      <c r="A1296" s="298"/>
      <c r="B1296" s="298"/>
      <c r="C1296" s="298"/>
      <c r="D1296" s="121"/>
      <c r="E1296" s="121"/>
    </row>
    <row r="1297" spans="1:5" ht="12.75">
      <c r="A1297" s="298"/>
      <c r="B1297" s="298"/>
      <c r="C1297" s="298"/>
      <c r="D1297" s="121"/>
      <c r="E1297" s="121"/>
    </row>
    <row r="1298" spans="1:5" ht="12.75">
      <c r="A1298" s="298"/>
      <c r="B1298" s="298"/>
      <c r="C1298" s="298"/>
      <c r="D1298" s="121"/>
      <c r="E1298" s="121"/>
    </row>
    <row r="1299" spans="1:5" ht="12.75">
      <c r="A1299" s="298"/>
      <c r="B1299" s="298"/>
      <c r="C1299" s="298"/>
      <c r="D1299" s="121"/>
      <c r="E1299" s="121"/>
    </row>
    <row r="1300" spans="1:5" ht="12.75">
      <c r="A1300" s="298"/>
      <c r="B1300" s="298"/>
      <c r="C1300" s="298"/>
      <c r="D1300" s="121"/>
      <c r="E1300" s="121"/>
    </row>
    <row r="1301" spans="1:5" ht="12.75">
      <c r="A1301" s="298"/>
      <c r="B1301" s="298"/>
      <c r="C1301" s="298"/>
      <c r="D1301" s="121"/>
      <c r="E1301" s="121"/>
    </row>
    <row r="1302" spans="1:5" ht="12.75">
      <c r="A1302" s="298"/>
      <c r="B1302" s="298"/>
      <c r="C1302" s="298"/>
      <c r="D1302" s="121"/>
      <c r="E1302" s="121"/>
    </row>
    <row r="1303" spans="1:5" ht="12.75">
      <c r="A1303" s="298"/>
      <c r="B1303" s="298"/>
      <c r="C1303" s="298"/>
      <c r="D1303" s="121"/>
      <c r="E1303" s="121"/>
    </row>
    <row r="1304" spans="1:5" ht="12.75">
      <c r="A1304" s="298"/>
      <c r="B1304" s="298"/>
      <c r="C1304" s="298"/>
      <c r="D1304" s="121"/>
      <c r="E1304" s="121"/>
    </row>
    <row r="1305" spans="1:5" ht="12.75">
      <c r="A1305" s="298"/>
      <c r="B1305" s="298"/>
      <c r="C1305" s="298"/>
      <c r="D1305" s="121"/>
      <c r="E1305" s="121"/>
    </row>
    <row r="1306" spans="1:5" ht="12.75">
      <c r="A1306" s="298"/>
      <c r="B1306" s="298"/>
      <c r="C1306" s="298"/>
      <c r="D1306" s="121"/>
      <c r="E1306" s="121"/>
    </row>
    <row r="1307" spans="1:5" ht="12.75">
      <c r="A1307" s="298"/>
      <c r="B1307" s="298"/>
      <c r="C1307" s="298"/>
      <c r="D1307" s="121"/>
      <c r="E1307" s="121"/>
    </row>
    <row r="1308" spans="1:5" ht="12.75">
      <c r="A1308" s="298"/>
      <c r="B1308" s="298"/>
      <c r="C1308" s="298"/>
      <c r="D1308" s="121"/>
      <c r="E1308" s="121"/>
    </row>
    <row r="1309" spans="1:5" ht="12.75">
      <c r="A1309" s="298"/>
      <c r="B1309" s="298"/>
      <c r="C1309" s="298"/>
      <c r="D1309" s="121"/>
      <c r="E1309" s="121"/>
    </row>
    <row r="1310" spans="1:5" ht="12.75">
      <c r="A1310" s="298"/>
      <c r="B1310" s="298"/>
      <c r="C1310" s="298"/>
      <c r="D1310" s="121"/>
      <c r="E1310" s="121"/>
    </row>
    <row r="1311" spans="1:5" ht="12.75">
      <c r="A1311" s="298"/>
      <c r="B1311" s="298"/>
      <c r="C1311" s="298"/>
      <c r="D1311" s="121"/>
      <c r="E1311" s="121"/>
    </row>
    <row r="1312" spans="1:5" ht="12.75">
      <c r="A1312" s="298"/>
      <c r="B1312" s="298"/>
      <c r="C1312" s="298"/>
      <c r="D1312" s="121"/>
      <c r="E1312" s="121"/>
    </row>
    <row r="1313" spans="1:5" ht="12.75">
      <c r="A1313" s="298"/>
      <c r="B1313" s="298"/>
      <c r="C1313" s="298"/>
      <c r="D1313" s="121"/>
      <c r="E1313" s="121"/>
    </row>
    <row r="1314" spans="1:5" ht="12.75">
      <c r="A1314" s="298"/>
      <c r="B1314" s="298"/>
      <c r="C1314" s="298"/>
      <c r="D1314" s="121"/>
      <c r="E1314" s="121"/>
    </row>
    <row r="1315" spans="1:5" ht="12.75">
      <c r="A1315" s="298"/>
      <c r="B1315" s="298"/>
      <c r="C1315" s="298"/>
      <c r="D1315" s="121"/>
      <c r="E1315" s="121"/>
    </row>
    <row r="1316" spans="1:5" ht="12.75">
      <c r="A1316" s="298"/>
      <c r="B1316" s="298"/>
      <c r="C1316" s="298"/>
      <c r="D1316" s="121"/>
      <c r="E1316" s="121"/>
    </row>
    <row r="1317" spans="1:5" ht="12.75">
      <c r="A1317" s="298"/>
      <c r="B1317" s="298"/>
      <c r="C1317" s="298"/>
      <c r="D1317" s="121"/>
      <c r="E1317" s="121"/>
    </row>
    <row r="1318" spans="1:5" ht="12.75">
      <c r="A1318" s="298"/>
      <c r="B1318" s="298"/>
      <c r="C1318" s="298"/>
      <c r="D1318" s="121"/>
      <c r="E1318" s="121"/>
    </row>
    <row r="1319" spans="1:5" ht="12.75">
      <c r="A1319" s="298"/>
      <c r="B1319" s="298"/>
      <c r="C1319" s="298"/>
      <c r="D1319" s="121"/>
      <c r="E1319" s="121"/>
    </row>
    <row r="1320" spans="1:5" ht="12.75">
      <c r="A1320" s="298"/>
      <c r="B1320" s="298"/>
      <c r="C1320" s="298"/>
      <c r="D1320" s="121"/>
      <c r="E1320" s="121"/>
    </row>
    <row r="1321" spans="1:5" ht="12.75">
      <c r="A1321" s="298"/>
      <c r="B1321" s="298"/>
      <c r="C1321" s="298"/>
      <c r="D1321" s="121"/>
      <c r="E1321" s="121"/>
    </row>
    <row r="1322" spans="1:5" ht="12.75">
      <c r="A1322" s="298"/>
      <c r="B1322" s="298"/>
      <c r="C1322" s="298"/>
      <c r="D1322" s="121"/>
      <c r="E1322" s="121"/>
    </row>
    <row r="1323" spans="1:5" ht="12.75">
      <c r="A1323" s="298"/>
      <c r="B1323" s="298"/>
      <c r="C1323" s="298"/>
      <c r="D1323" s="121"/>
      <c r="E1323" s="121"/>
    </row>
    <row r="1324" spans="1:5" ht="12.75">
      <c r="A1324" s="298"/>
      <c r="B1324" s="298"/>
      <c r="C1324" s="298"/>
      <c r="D1324" s="121"/>
      <c r="E1324" s="121"/>
    </row>
    <row r="1325" spans="1:5" ht="12.75">
      <c r="A1325" s="298"/>
      <c r="B1325" s="298"/>
      <c r="C1325" s="298"/>
      <c r="D1325" s="121"/>
      <c r="E1325" s="121"/>
    </row>
    <row r="1326" spans="1:5" ht="12.75">
      <c r="A1326" s="298"/>
      <c r="B1326" s="298"/>
      <c r="C1326" s="298"/>
      <c r="D1326" s="121"/>
      <c r="E1326" s="121"/>
    </row>
    <row r="1327" spans="1:5" ht="12.75">
      <c r="A1327" s="298"/>
      <c r="B1327" s="298"/>
      <c r="C1327" s="298"/>
      <c r="D1327" s="121"/>
      <c r="E1327" s="121"/>
    </row>
    <row r="1328" spans="1:5" ht="12.75">
      <c r="A1328" s="298"/>
      <c r="B1328" s="298"/>
      <c r="C1328" s="298"/>
      <c r="D1328" s="121"/>
      <c r="E1328" s="121"/>
    </row>
    <row r="1329" spans="1:5" ht="12.75">
      <c r="A1329" s="298"/>
      <c r="B1329" s="298"/>
      <c r="C1329" s="298"/>
      <c r="D1329" s="121"/>
      <c r="E1329" s="121"/>
    </row>
    <row r="1330" spans="1:5" ht="12.75">
      <c r="A1330" s="298"/>
      <c r="B1330" s="298"/>
      <c r="C1330" s="298"/>
      <c r="D1330" s="121"/>
      <c r="E1330" s="121"/>
    </row>
    <row r="1331" spans="1:5" ht="12.75">
      <c r="A1331" s="298"/>
      <c r="B1331" s="298"/>
      <c r="C1331" s="298"/>
      <c r="D1331" s="121"/>
      <c r="E1331" s="121"/>
    </row>
    <row r="1332" spans="1:5" ht="12.75">
      <c r="A1332" s="298"/>
      <c r="B1332" s="298"/>
      <c r="C1332" s="298"/>
      <c r="D1332" s="121"/>
      <c r="E1332" s="121"/>
    </row>
    <row r="1333" spans="1:5" ht="12.75">
      <c r="A1333" s="298"/>
      <c r="B1333" s="298"/>
      <c r="C1333" s="298"/>
      <c r="D1333" s="121"/>
      <c r="E1333" s="121"/>
    </row>
    <row r="1334" spans="1:5" ht="12.75">
      <c r="A1334" s="298"/>
      <c r="B1334" s="298"/>
      <c r="C1334" s="298"/>
      <c r="D1334" s="121"/>
      <c r="E1334" s="121"/>
    </row>
    <row r="1335" spans="1:5" ht="12.75">
      <c r="A1335" s="298"/>
      <c r="B1335" s="298"/>
      <c r="C1335" s="298"/>
      <c r="D1335" s="121"/>
      <c r="E1335" s="121"/>
    </row>
    <row r="1336" spans="1:5" ht="12.75">
      <c r="A1336" s="298"/>
      <c r="B1336" s="298"/>
      <c r="C1336" s="298"/>
      <c r="D1336" s="121"/>
      <c r="E1336" s="121"/>
    </row>
    <row r="1337" spans="1:5" ht="12.75">
      <c r="A1337" s="298"/>
      <c r="B1337" s="298"/>
      <c r="C1337" s="298"/>
      <c r="D1337" s="121"/>
      <c r="E1337" s="121"/>
    </row>
    <row r="1338" spans="1:5" ht="12.75">
      <c r="A1338" s="298"/>
      <c r="B1338" s="298"/>
      <c r="C1338" s="298"/>
      <c r="D1338" s="121"/>
      <c r="E1338" s="121"/>
    </row>
    <row r="1339" spans="1:5" ht="12.75">
      <c r="A1339" s="298"/>
      <c r="B1339" s="298"/>
      <c r="C1339" s="298"/>
      <c r="D1339" s="121"/>
      <c r="E1339" s="121"/>
    </row>
    <row r="1340" spans="1:5" ht="12.75">
      <c r="A1340" s="298"/>
      <c r="B1340" s="298"/>
      <c r="C1340" s="298"/>
      <c r="D1340" s="121"/>
      <c r="E1340" s="121"/>
    </row>
    <row r="1341" spans="1:5" ht="12.75">
      <c r="A1341" s="298"/>
      <c r="B1341" s="298"/>
      <c r="C1341" s="298"/>
      <c r="D1341" s="121"/>
      <c r="E1341" s="121"/>
    </row>
    <row r="1342" spans="1:5" ht="12.75">
      <c r="A1342" s="298"/>
      <c r="B1342" s="298"/>
      <c r="C1342" s="298"/>
      <c r="D1342" s="121"/>
      <c r="E1342" s="121"/>
    </row>
    <row r="1343" spans="1:5" ht="12.75">
      <c r="A1343" s="298"/>
      <c r="B1343" s="298"/>
      <c r="C1343" s="298"/>
      <c r="D1343" s="121"/>
      <c r="E1343" s="121"/>
    </row>
    <row r="1344" spans="1:5" ht="12.75">
      <c r="A1344" s="298"/>
      <c r="B1344" s="298"/>
      <c r="C1344" s="298"/>
      <c r="D1344" s="121"/>
      <c r="E1344" s="121"/>
    </row>
    <row r="1345" spans="1:5" ht="12.75">
      <c r="A1345" s="298"/>
      <c r="B1345" s="298"/>
      <c r="C1345" s="298"/>
      <c r="D1345" s="121"/>
      <c r="E1345" s="121"/>
    </row>
    <row r="1346" spans="1:5" ht="12.75">
      <c r="A1346" s="298"/>
      <c r="B1346" s="298"/>
      <c r="C1346" s="298"/>
      <c r="D1346" s="121"/>
      <c r="E1346" s="121"/>
    </row>
    <row r="1347" spans="1:5" ht="12.75">
      <c r="A1347" s="298"/>
      <c r="B1347" s="298"/>
      <c r="C1347" s="298"/>
      <c r="D1347" s="121"/>
      <c r="E1347" s="121"/>
    </row>
    <row r="1348" spans="1:5" ht="12.75">
      <c r="A1348" s="298"/>
      <c r="B1348" s="298"/>
      <c r="C1348" s="298"/>
      <c r="D1348" s="121"/>
      <c r="E1348" s="121"/>
    </row>
    <row r="1349" spans="1:5" ht="12.75">
      <c r="A1349" s="298"/>
      <c r="B1349" s="298"/>
      <c r="C1349" s="298"/>
      <c r="D1349" s="121"/>
      <c r="E1349" s="121"/>
    </row>
    <row r="1350" spans="1:5" ht="12.75">
      <c r="A1350" s="298"/>
      <c r="B1350" s="298"/>
      <c r="C1350" s="298"/>
      <c r="D1350" s="121"/>
      <c r="E1350" s="121"/>
    </row>
    <row r="1351" spans="1:5" ht="12.75">
      <c r="A1351" s="298"/>
      <c r="B1351" s="298"/>
      <c r="C1351" s="298"/>
      <c r="D1351" s="121"/>
      <c r="E1351" s="121"/>
    </row>
    <row r="1352" spans="1:5" ht="12.75">
      <c r="A1352" s="298"/>
      <c r="B1352" s="298"/>
      <c r="C1352" s="298"/>
      <c r="D1352" s="121"/>
      <c r="E1352" s="121"/>
    </row>
    <row r="1353" spans="1:5" ht="12.75">
      <c r="A1353" s="298"/>
      <c r="B1353" s="298"/>
      <c r="C1353" s="298"/>
      <c r="D1353" s="121"/>
      <c r="E1353" s="121"/>
    </row>
    <row r="1354" spans="1:5" ht="12.75">
      <c r="A1354" s="298"/>
      <c r="B1354" s="298"/>
      <c r="C1354" s="298"/>
      <c r="D1354" s="121"/>
      <c r="E1354" s="121"/>
    </row>
    <row r="1355" spans="1:5" ht="12.75">
      <c r="A1355" s="298"/>
      <c r="B1355" s="298"/>
      <c r="C1355" s="298"/>
      <c r="D1355" s="121"/>
      <c r="E1355" s="121"/>
    </row>
    <row r="1356" spans="1:5" ht="12.75">
      <c r="A1356" s="298"/>
      <c r="B1356" s="298"/>
      <c r="C1356" s="298"/>
      <c r="D1356" s="121"/>
      <c r="E1356" s="121"/>
    </row>
    <row r="1357" spans="1:5" ht="12.75">
      <c r="A1357" s="298"/>
      <c r="B1357" s="298"/>
      <c r="C1357" s="298"/>
      <c r="D1357" s="121"/>
      <c r="E1357" s="121"/>
    </row>
    <row r="1358" spans="1:5" ht="12.75">
      <c r="A1358" s="298"/>
      <c r="B1358" s="298"/>
      <c r="C1358" s="298"/>
      <c r="D1358" s="121"/>
      <c r="E1358" s="121"/>
    </row>
    <row r="1359" spans="1:5" ht="12.75">
      <c r="A1359" s="298"/>
      <c r="B1359" s="298"/>
      <c r="C1359" s="298"/>
      <c r="D1359" s="121"/>
      <c r="E1359" s="121"/>
    </row>
    <row r="1360" spans="1:5" ht="12.75">
      <c r="A1360" s="298"/>
      <c r="B1360" s="298"/>
      <c r="C1360" s="298"/>
      <c r="D1360" s="121"/>
      <c r="E1360" s="121"/>
    </row>
    <row r="1361" spans="1:5" ht="12.75">
      <c r="A1361" s="298"/>
      <c r="B1361" s="298"/>
      <c r="C1361" s="298"/>
      <c r="D1361" s="121"/>
      <c r="E1361" s="121"/>
    </row>
    <row r="1362" spans="1:5" ht="12.75">
      <c r="A1362" s="298"/>
      <c r="B1362" s="298"/>
      <c r="C1362" s="298"/>
      <c r="D1362" s="121"/>
      <c r="E1362" s="121"/>
    </row>
    <row r="1363" spans="1:5" ht="12.75">
      <c r="A1363" s="298"/>
      <c r="B1363" s="298"/>
      <c r="C1363" s="298"/>
      <c r="D1363" s="121"/>
      <c r="E1363" s="121"/>
    </row>
    <row r="1364" spans="1:5" ht="12.75">
      <c r="A1364" s="298"/>
      <c r="B1364" s="298"/>
      <c r="C1364" s="298"/>
      <c r="D1364" s="121"/>
      <c r="E1364" s="121"/>
    </row>
    <row r="1365" spans="1:5" ht="12.75">
      <c r="A1365" s="298"/>
      <c r="B1365" s="298"/>
      <c r="C1365" s="298"/>
      <c r="D1365" s="121"/>
      <c r="E1365" s="121"/>
    </row>
    <row r="1366" spans="1:5" ht="12.75">
      <c r="A1366" s="298"/>
      <c r="B1366" s="298"/>
      <c r="C1366" s="298"/>
      <c r="D1366" s="121"/>
      <c r="E1366" s="121"/>
    </row>
    <row r="1367" spans="1:5" ht="12.75">
      <c r="A1367" s="298"/>
      <c r="B1367" s="298"/>
      <c r="C1367" s="298"/>
      <c r="D1367" s="121"/>
      <c r="E1367" s="121"/>
    </row>
    <row r="1368" spans="1:5" ht="12.75">
      <c r="A1368" s="298"/>
      <c r="B1368" s="298"/>
      <c r="C1368" s="298"/>
      <c r="D1368" s="121"/>
      <c r="E1368" s="121"/>
    </row>
    <row r="1369" spans="1:5" ht="12.75">
      <c r="A1369" s="298"/>
      <c r="B1369" s="298"/>
      <c r="C1369" s="298"/>
      <c r="D1369" s="121"/>
      <c r="E1369" s="121"/>
    </row>
    <row r="1370" spans="1:5" ht="12.75">
      <c r="A1370" s="298"/>
      <c r="B1370" s="298"/>
      <c r="C1370" s="298"/>
      <c r="D1370" s="121"/>
      <c r="E1370" s="121"/>
    </row>
    <row r="1371" spans="1:5" ht="12.75">
      <c r="A1371" s="298"/>
      <c r="B1371" s="298"/>
      <c r="C1371" s="298"/>
      <c r="D1371" s="121"/>
      <c r="E1371" s="121"/>
    </row>
    <row r="1372" spans="1:5" ht="12.75">
      <c r="A1372" s="298"/>
      <c r="B1372" s="298"/>
      <c r="C1372" s="298"/>
      <c r="D1372" s="121"/>
      <c r="E1372" s="121"/>
    </row>
    <row r="1373" spans="1:5" ht="12.75">
      <c r="A1373" s="298"/>
      <c r="B1373" s="298"/>
      <c r="C1373" s="298"/>
      <c r="D1373" s="121"/>
      <c r="E1373" s="121"/>
    </row>
    <row r="1374" spans="1:5" ht="12.75">
      <c r="A1374" s="298"/>
      <c r="B1374" s="298"/>
      <c r="C1374" s="298"/>
      <c r="D1374" s="121"/>
      <c r="E1374" s="121"/>
    </row>
    <row r="1375" spans="1:5" ht="12.75">
      <c r="A1375" s="298"/>
      <c r="B1375" s="298"/>
      <c r="C1375" s="298"/>
      <c r="D1375" s="121"/>
      <c r="E1375" s="121"/>
    </row>
    <row r="1376" spans="1:5" ht="12.75">
      <c r="A1376" s="298"/>
      <c r="B1376" s="298"/>
      <c r="C1376" s="298"/>
      <c r="D1376" s="121"/>
      <c r="E1376" s="121"/>
    </row>
    <row r="1377" spans="1:5" ht="12.75">
      <c r="A1377" s="298"/>
      <c r="B1377" s="298"/>
      <c r="C1377" s="298"/>
      <c r="D1377" s="121"/>
      <c r="E1377" s="121"/>
    </row>
    <row r="1378" spans="1:5" ht="12.75">
      <c r="A1378" s="298"/>
      <c r="B1378" s="298"/>
      <c r="C1378" s="298"/>
      <c r="D1378" s="121"/>
      <c r="E1378" s="121"/>
    </row>
    <row r="1379" spans="1:5" ht="12.75">
      <c r="A1379" s="298"/>
      <c r="B1379" s="298"/>
      <c r="C1379" s="298"/>
      <c r="D1379" s="121"/>
      <c r="E1379" s="121"/>
    </row>
    <row r="1380" spans="1:5" ht="12.75">
      <c r="A1380" s="298"/>
      <c r="B1380" s="298"/>
      <c r="C1380" s="298"/>
      <c r="D1380" s="121"/>
      <c r="E1380" s="121"/>
    </row>
    <row r="1381" spans="1:5" ht="12.75">
      <c r="A1381" s="298"/>
      <c r="B1381" s="298"/>
      <c r="C1381" s="298"/>
      <c r="D1381" s="121"/>
      <c r="E1381" s="121"/>
    </row>
    <row r="1382" spans="1:5" ht="12.75">
      <c r="A1382" s="298"/>
      <c r="B1382" s="298"/>
      <c r="C1382" s="298"/>
      <c r="D1382" s="121"/>
      <c r="E1382" s="121"/>
    </row>
    <row r="1383" spans="1:5" ht="12.75">
      <c r="A1383" s="298"/>
      <c r="B1383" s="298"/>
      <c r="C1383" s="298"/>
      <c r="D1383" s="121"/>
      <c r="E1383" s="121"/>
    </row>
    <row r="1384" spans="1:5" ht="12.75">
      <c r="A1384" s="298"/>
      <c r="B1384" s="298"/>
      <c r="C1384" s="298"/>
      <c r="D1384" s="121"/>
      <c r="E1384" s="121"/>
    </row>
    <row r="1385" spans="1:5" ht="12.75">
      <c r="A1385" s="298"/>
      <c r="B1385" s="298"/>
      <c r="C1385" s="298"/>
      <c r="D1385" s="121"/>
      <c r="E1385" s="121"/>
    </row>
    <row r="1386" spans="1:5" ht="12.75">
      <c r="A1386" s="298"/>
      <c r="B1386" s="298"/>
      <c r="C1386" s="298"/>
      <c r="D1386" s="121"/>
      <c r="E1386" s="121"/>
    </row>
    <row r="1387" spans="1:5" ht="12.75">
      <c r="A1387" s="298"/>
      <c r="B1387" s="298"/>
      <c r="C1387" s="298"/>
      <c r="D1387" s="121"/>
      <c r="E1387" s="121"/>
    </row>
    <row r="1388" spans="1:5" ht="12.75">
      <c r="A1388" s="298"/>
      <c r="B1388" s="298"/>
      <c r="C1388" s="298"/>
      <c r="D1388" s="121"/>
      <c r="E1388" s="121"/>
    </row>
    <row r="1389" spans="1:5" ht="12.75">
      <c r="A1389" s="298"/>
      <c r="B1389" s="298"/>
      <c r="C1389" s="298"/>
      <c r="D1389" s="121"/>
      <c r="E1389" s="121"/>
    </row>
    <row r="1390" spans="1:5" ht="12.75">
      <c r="A1390" s="298"/>
      <c r="B1390" s="298"/>
      <c r="C1390" s="298"/>
      <c r="D1390" s="121"/>
      <c r="E1390" s="121"/>
    </row>
    <row r="1391" spans="1:5" ht="12.75">
      <c r="A1391" s="298"/>
      <c r="B1391" s="298"/>
      <c r="C1391" s="298"/>
      <c r="D1391" s="121"/>
      <c r="E1391" s="121"/>
    </row>
    <row r="1392" spans="1:5" ht="12.75">
      <c r="A1392" s="298"/>
      <c r="B1392" s="298"/>
      <c r="C1392" s="298"/>
      <c r="D1392" s="121"/>
      <c r="E1392" s="121"/>
    </row>
    <row r="1393" spans="1:5" ht="12.75">
      <c r="A1393" s="298"/>
      <c r="B1393" s="298"/>
      <c r="C1393" s="298"/>
      <c r="D1393" s="121"/>
      <c r="E1393" s="121"/>
    </row>
    <row r="1394" spans="1:5" ht="12.75">
      <c r="A1394" s="298"/>
      <c r="B1394" s="298"/>
      <c r="C1394" s="298"/>
      <c r="D1394" s="121"/>
      <c r="E1394" s="121"/>
    </row>
    <row r="1395" spans="1:5" ht="12.75">
      <c r="A1395" s="298"/>
      <c r="B1395" s="298"/>
      <c r="C1395" s="298"/>
      <c r="D1395" s="121"/>
      <c r="E1395" s="121"/>
    </row>
    <row r="1396" spans="1:5" ht="12.75">
      <c r="A1396" s="298"/>
      <c r="B1396" s="298"/>
      <c r="C1396" s="298"/>
      <c r="D1396" s="121"/>
      <c r="E1396" s="121"/>
    </row>
    <row r="1397" spans="1:5" ht="12.75">
      <c r="A1397" s="298"/>
      <c r="B1397" s="298"/>
      <c r="C1397" s="298"/>
      <c r="D1397" s="121"/>
      <c r="E1397" s="121"/>
    </row>
    <row r="1398" spans="1:5" ht="12.75">
      <c r="A1398" s="298"/>
      <c r="B1398" s="298"/>
      <c r="C1398" s="298"/>
      <c r="D1398" s="121"/>
      <c r="E1398" s="121"/>
    </row>
    <row r="1399" spans="1:5" ht="12.75">
      <c r="A1399" s="298"/>
      <c r="B1399" s="298"/>
      <c r="C1399" s="298"/>
      <c r="D1399" s="121"/>
      <c r="E1399" s="121"/>
    </row>
    <row r="1400" spans="1:5" ht="12.75">
      <c r="A1400" s="298"/>
      <c r="B1400" s="298"/>
      <c r="C1400" s="298"/>
      <c r="D1400" s="121"/>
      <c r="E1400" s="121"/>
    </row>
    <row r="1401" spans="1:5" ht="12.75">
      <c r="A1401" s="298"/>
      <c r="B1401" s="298"/>
      <c r="C1401" s="298"/>
      <c r="D1401" s="121"/>
      <c r="E1401" s="121"/>
    </row>
    <row r="1402" spans="1:5" ht="12.75">
      <c r="A1402" s="298"/>
      <c r="B1402" s="298"/>
      <c r="C1402" s="298"/>
      <c r="D1402" s="121"/>
      <c r="E1402" s="121"/>
    </row>
    <row r="1403" spans="1:5" ht="12.75">
      <c r="A1403" s="298"/>
      <c r="B1403" s="298"/>
      <c r="C1403" s="298"/>
      <c r="D1403" s="121"/>
      <c r="E1403" s="121"/>
    </row>
    <row r="1404" spans="1:5" ht="12.75">
      <c r="A1404" s="298"/>
      <c r="B1404" s="298"/>
      <c r="C1404" s="298"/>
      <c r="D1404" s="121"/>
      <c r="E1404" s="121"/>
    </row>
    <row r="1405" spans="1:5" ht="12.75">
      <c r="A1405" s="298"/>
      <c r="B1405" s="298"/>
      <c r="C1405" s="298"/>
      <c r="D1405" s="121"/>
      <c r="E1405" s="121"/>
    </row>
    <row r="1406" spans="1:5" ht="12.75">
      <c r="A1406" s="298"/>
      <c r="B1406" s="298"/>
      <c r="C1406" s="298"/>
      <c r="D1406" s="121"/>
      <c r="E1406" s="121"/>
    </row>
    <row r="1407" spans="1:5" ht="12.75">
      <c r="A1407" s="298"/>
      <c r="B1407" s="298"/>
      <c r="C1407" s="298"/>
      <c r="D1407" s="121"/>
      <c r="E1407" s="121"/>
    </row>
    <row r="1408" spans="1:5" ht="12.75">
      <c r="A1408" s="298"/>
      <c r="B1408" s="298"/>
      <c r="C1408" s="298"/>
      <c r="D1408" s="121"/>
      <c r="E1408" s="121"/>
    </row>
    <row r="1409" spans="1:5" ht="12.75">
      <c r="A1409" s="298"/>
      <c r="B1409" s="298"/>
      <c r="C1409" s="298"/>
      <c r="D1409" s="121"/>
      <c r="E1409" s="121"/>
    </row>
    <row r="1410" spans="1:5" ht="12.75">
      <c r="A1410" s="298"/>
      <c r="B1410" s="298"/>
      <c r="C1410" s="298"/>
      <c r="D1410" s="121"/>
      <c r="E1410" s="121"/>
    </row>
    <row r="1411" spans="1:5" ht="12.75">
      <c r="A1411" s="298"/>
      <c r="B1411" s="298"/>
      <c r="C1411" s="298"/>
      <c r="D1411" s="121"/>
      <c r="E1411" s="121"/>
    </row>
    <row r="1412" spans="1:5" ht="12.75">
      <c r="A1412" s="298"/>
      <c r="B1412" s="298"/>
      <c r="C1412" s="298"/>
      <c r="D1412" s="121"/>
      <c r="E1412" s="121"/>
    </row>
    <row r="1413" spans="1:5" ht="12.75">
      <c r="A1413" s="298"/>
      <c r="B1413" s="298"/>
      <c r="C1413" s="298"/>
      <c r="D1413" s="121"/>
      <c r="E1413" s="121"/>
    </row>
    <row r="1414" spans="1:5" ht="12.75">
      <c r="A1414" s="298"/>
      <c r="B1414" s="298"/>
      <c r="C1414" s="298"/>
      <c r="D1414" s="121"/>
      <c r="E1414" s="121"/>
    </row>
    <row r="1415" spans="1:5" ht="12.75">
      <c r="A1415" s="298"/>
      <c r="B1415" s="298"/>
      <c r="C1415" s="298"/>
      <c r="D1415" s="121"/>
      <c r="E1415" s="121"/>
    </row>
    <row r="1416" spans="1:5" ht="12.75">
      <c r="A1416" s="298"/>
      <c r="B1416" s="298"/>
      <c r="C1416" s="298"/>
      <c r="D1416" s="121"/>
      <c r="E1416" s="121"/>
    </row>
    <row r="1417" spans="1:5" ht="12.75">
      <c r="A1417" s="298"/>
      <c r="B1417" s="298"/>
      <c r="C1417" s="298"/>
      <c r="D1417" s="121"/>
      <c r="E1417" s="121"/>
    </row>
    <row r="1418" spans="1:5" ht="12.75">
      <c r="A1418" s="298"/>
      <c r="B1418" s="298"/>
      <c r="C1418" s="298"/>
      <c r="D1418" s="121"/>
      <c r="E1418" s="121"/>
    </row>
    <row r="1419" spans="1:5" ht="12.75">
      <c r="A1419" s="298"/>
      <c r="B1419" s="298"/>
      <c r="C1419" s="298"/>
      <c r="D1419" s="121"/>
      <c r="E1419" s="121"/>
    </row>
    <row r="1420" spans="1:5" ht="12.75">
      <c r="A1420" s="298"/>
      <c r="B1420" s="298"/>
      <c r="C1420" s="298"/>
      <c r="D1420" s="121"/>
      <c r="E1420" s="121"/>
    </row>
    <row r="1421" spans="1:5" ht="12.75">
      <c r="A1421" s="298"/>
      <c r="B1421" s="298"/>
      <c r="C1421" s="298"/>
      <c r="D1421" s="121"/>
      <c r="E1421" s="121"/>
    </row>
    <row r="1422" spans="1:5" ht="12.75">
      <c r="A1422" s="298"/>
      <c r="B1422" s="298"/>
      <c r="C1422" s="298"/>
      <c r="D1422" s="121"/>
      <c r="E1422" s="121"/>
    </row>
    <row r="1423" spans="1:5" ht="12.75">
      <c r="A1423" s="298"/>
      <c r="B1423" s="298"/>
      <c r="C1423" s="298"/>
      <c r="D1423" s="121"/>
      <c r="E1423" s="121"/>
    </row>
    <row r="1424" spans="1:5" ht="12.75">
      <c r="A1424" s="298"/>
      <c r="B1424" s="298"/>
      <c r="C1424" s="298"/>
      <c r="D1424" s="121"/>
      <c r="E1424" s="121"/>
    </row>
    <row r="1425" spans="1:5" ht="12.75">
      <c r="A1425" s="298"/>
      <c r="B1425" s="298"/>
      <c r="C1425" s="298"/>
      <c r="D1425" s="121"/>
      <c r="E1425" s="121"/>
    </row>
    <row r="1426" spans="1:5" ht="12.75">
      <c r="A1426" s="298"/>
      <c r="B1426" s="298"/>
      <c r="C1426" s="298"/>
      <c r="D1426" s="121"/>
      <c r="E1426" s="121"/>
    </row>
    <row r="1427" spans="1:5" ht="12.75">
      <c r="A1427" s="298"/>
      <c r="B1427" s="298"/>
      <c r="C1427" s="298"/>
      <c r="D1427" s="121"/>
      <c r="E1427" s="121"/>
    </row>
    <row r="1428" spans="1:5" ht="12.75">
      <c r="A1428" s="298"/>
      <c r="B1428" s="298"/>
      <c r="C1428" s="298"/>
      <c r="D1428" s="121"/>
      <c r="E1428" s="121"/>
    </row>
    <row r="1429" spans="1:5" ht="12.75">
      <c r="A1429" s="298"/>
      <c r="B1429" s="298"/>
      <c r="C1429" s="298"/>
      <c r="D1429" s="121"/>
      <c r="E1429" s="121"/>
    </row>
    <row r="1430" spans="1:5" ht="12.75">
      <c r="A1430" s="298"/>
      <c r="B1430" s="298"/>
      <c r="C1430" s="298"/>
      <c r="D1430" s="121"/>
      <c r="E1430" s="121"/>
    </row>
    <row r="1431" spans="1:5" ht="12.75">
      <c r="A1431" s="298"/>
      <c r="B1431" s="298"/>
      <c r="C1431" s="298"/>
      <c r="D1431" s="121"/>
      <c r="E1431" s="121"/>
    </row>
    <row r="1432" spans="1:5" ht="12.75">
      <c r="A1432" s="298"/>
      <c r="B1432" s="298"/>
      <c r="C1432" s="298"/>
      <c r="D1432" s="121"/>
      <c r="E1432" s="121"/>
    </row>
    <row r="1433" spans="1:5" ht="12.75">
      <c r="A1433" s="298"/>
      <c r="B1433" s="298"/>
      <c r="C1433" s="298"/>
      <c r="D1433" s="121"/>
      <c r="E1433" s="121"/>
    </row>
    <row r="1434" spans="1:5" ht="12.75">
      <c r="A1434" s="298"/>
      <c r="B1434" s="298"/>
      <c r="C1434" s="298"/>
      <c r="D1434" s="121"/>
      <c r="E1434" s="121"/>
    </row>
    <row r="1435" spans="1:5" ht="12.75">
      <c r="A1435" s="298"/>
      <c r="B1435" s="298"/>
      <c r="C1435" s="298"/>
      <c r="D1435" s="121"/>
      <c r="E1435" s="121"/>
    </row>
    <row r="1436" spans="1:5" ht="12.75">
      <c r="A1436" s="298"/>
      <c r="B1436" s="298"/>
      <c r="C1436" s="298"/>
      <c r="D1436" s="121"/>
      <c r="E1436" s="121"/>
    </row>
    <row r="1437" spans="1:5" ht="12.75">
      <c r="A1437" s="298"/>
      <c r="B1437" s="298"/>
      <c r="C1437" s="298"/>
      <c r="D1437" s="121"/>
      <c r="E1437" s="121"/>
    </row>
    <row r="1438" spans="1:5" ht="12.75">
      <c r="A1438" s="298"/>
      <c r="B1438" s="298"/>
      <c r="C1438" s="298"/>
      <c r="D1438" s="121"/>
      <c r="E1438" s="121"/>
    </row>
    <row r="1439" spans="1:5" ht="12.75">
      <c r="A1439" s="298"/>
      <c r="B1439" s="298"/>
      <c r="C1439" s="298"/>
      <c r="D1439" s="121"/>
      <c r="E1439" s="121"/>
    </row>
    <row r="1440" spans="1:5" ht="12.75">
      <c r="A1440" s="298"/>
      <c r="B1440" s="298"/>
      <c r="C1440" s="298"/>
      <c r="D1440" s="121"/>
      <c r="E1440" s="121"/>
    </row>
    <row r="1441" spans="1:5" ht="12.75">
      <c r="A1441" s="298"/>
      <c r="B1441" s="298"/>
      <c r="C1441" s="298"/>
      <c r="D1441" s="121"/>
      <c r="E1441" s="121"/>
    </row>
    <row r="1442" spans="1:5" ht="12.75">
      <c r="A1442" s="298"/>
      <c r="B1442" s="298"/>
      <c r="C1442" s="298"/>
      <c r="D1442" s="121"/>
      <c r="E1442" s="121"/>
    </row>
    <row r="1443" spans="1:5" ht="12.75">
      <c r="A1443" s="298"/>
      <c r="B1443" s="298"/>
      <c r="C1443" s="298"/>
      <c r="D1443" s="121"/>
      <c r="E1443" s="121"/>
    </row>
    <row r="1444" spans="1:5" ht="12.75">
      <c r="A1444" s="298"/>
      <c r="B1444" s="298"/>
      <c r="C1444" s="298"/>
      <c r="D1444" s="121"/>
      <c r="E1444" s="121"/>
    </row>
    <row r="1445" spans="1:5" ht="12.75">
      <c r="A1445" s="298"/>
      <c r="B1445" s="298"/>
      <c r="C1445" s="298"/>
      <c r="D1445" s="121"/>
      <c r="E1445" s="121"/>
    </row>
    <row r="1446" spans="1:5" ht="12.75">
      <c r="A1446" s="298"/>
      <c r="B1446" s="298"/>
      <c r="C1446" s="298"/>
      <c r="D1446" s="121"/>
      <c r="E1446" s="121"/>
    </row>
    <row r="1447" spans="1:5" ht="12.75">
      <c r="A1447" s="298"/>
      <c r="B1447" s="298"/>
      <c r="C1447" s="298"/>
      <c r="D1447" s="121"/>
      <c r="E1447" s="121"/>
    </row>
    <row r="1448" spans="1:5" ht="12.75">
      <c r="A1448" s="298"/>
      <c r="B1448" s="298"/>
      <c r="C1448" s="298"/>
      <c r="D1448" s="121"/>
      <c r="E1448" s="121"/>
    </row>
    <row r="1449" spans="1:5" ht="12.75">
      <c r="A1449" s="298"/>
      <c r="B1449" s="298"/>
      <c r="C1449" s="298"/>
      <c r="D1449" s="121"/>
      <c r="E1449" s="121"/>
    </row>
    <row r="1450" spans="1:5" ht="12.75">
      <c r="A1450" s="298"/>
      <c r="B1450" s="298"/>
      <c r="C1450" s="298"/>
      <c r="D1450" s="121"/>
      <c r="E1450" s="121"/>
    </row>
    <row r="1451" spans="1:5" ht="12.75">
      <c r="A1451" s="298"/>
      <c r="B1451" s="298"/>
      <c r="C1451" s="298"/>
      <c r="D1451" s="121"/>
      <c r="E1451" s="121"/>
    </row>
    <row r="1452" spans="1:5" ht="12.75">
      <c r="A1452" s="298"/>
      <c r="B1452" s="298"/>
      <c r="C1452" s="298"/>
      <c r="D1452" s="121"/>
      <c r="E1452" s="121"/>
    </row>
    <row r="1453" spans="1:5" ht="12.75">
      <c r="A1453" s="298"/>
      <c r="B1453" s="298"/>
      <c r="C1453" s="298"/>
      <c r="D1453" s="121"/>
      <c r="E1453" s="121"/>
    </row>
    <row r="1454" spans="1:5" ht="12.75">
      <c r="A1454" s="298"/>
      <c r="B1454" s="298"/>
      <c r="C1454" s="298"/>
      <c r="D1454" s="121"/>
      <c r="E1454" s="121"/>
    </row>
    <row r="1455" spans="1:5" ht="12.75">
      <c r="A1455" s="298"/>
      <c r="B1455" s="298"/>
      <c r="C1455" s="298"/>
      <c r="D1455" s="121"/>
      <c r="E1455" s="121"/>
    </row>
    <row r="1456" spans="1:5" ht="12.75">
      <c r="A1456" s="298"/>
      <c r="B1456" s="298"/>
      <c r="C1456" s="298"/>
      <c r="D1456" s="121"/>
      <c r="E1456" s="121"/>
    </row>
    <row r="1457" spans="1:5" ht="12.75">
      <c r="A1457" s="298"/>
      <c r="B1457" s="298"/>
      <c r="C1457" s="298"/>
      <c r="D1457" s="121"/>
      <c r="E1457" s="121"/>
    </row>
    <row r="1458" spans="1:5" ht="12.75">
      <c r="A1458" s="298"/>
      <c r="B1458" s="298"/>
      <c r="C1458" s="298"/>
      <c r="D1458" s="121"/>
      <c r="E1458" s="121"/>
    </row>
    <row r="1459" spans="1:5" ht="12.75">
      <c r="A1459" s="298"/>
      <c r="B1459" s="298"/>
      <c r="C1459" s="298"/>
      <c r="D1459" s="121"/>
      <c r="E1459" s="121"/>
    </row>
    <row r="1460" spans="1:5" ht="12.75">
      <c r="A1460" s="298"/>
      <c r="B1460" s="298"/>
      <c r="C1460" s="298"/>
      <c r="D1460" s="121"/>
      <c r="E1460" s="121"/>
    </row>
    <row r="1461" spans="1:5" ht="12.75">
      <c r="A1461" s="298"/>
      <c r="B1461" s="298"/>
      <c r="C1461" s="298"/>
      <c r="D1461" s="121"/>
      <c r="E1461" s="121"/>
    </row>
    <row r="1462" spans="1:5" ht="12.75">
      <c r="A1462" s="298"/>
      <c r="B1462" s="298"/>
      <c r="C1462" s="298"/>
      <c r="D1462" s="121"/>
      <c r="E1462" s="121"/>
    </row>
    <row r="1463" spans="1:5" ht="12.75">
      <c r="A1463" s="298"/>
      <c r="B1463" s="298"/>
      <c r="C1463" s="298"/>
      <c r="D1463" s="121"/>
      <c r="E1463" s="121"/>
    </row>
    <row r="1464" spans="1:5" ht="12.75">
      <c r="A1464" s="298"/>
      <c r="B1464" s="298"/>
      <c r="C1464" s="298"/>
      <c r="D1464" s="121"/>
      <c r="E1464" s="121"/>
    </row>
    <row r="1465" spans="1:5" ht="12.75">
      <c r="A1465" s="298"/>
      <c r="B1465" s="298"/>
      <c r="C1465" s="298"/>
      <c r="D1465" s="121"/>
      <c r="E1465" s="121"/>
    </row>
    <row r="1466" spans="1:5" ht="12.75">
      <c r="A1466" s="298"/>
      <c r="B1466" s="298"/>
      <c r="C1466" s="298"/>
      <c r="D1466" s="121"/>
      <c r="E1466" s="121"/>
    </row>
    <row r="1467" spans="1:5" ht="12.75">
      <c r="A1467" s="298"/>
      <c r="B1467" s="298"/>
      <c r="C1467" s="298"/>
      <c r="D1467" s="121"/>
      <c r="E1467" s="121"/>
    </row>
    <row r="1468" spans="1:5" ht="12.75">
      <c r="A1468" s="298"/>
      <c r="B1468" s="298"/>
      <c r="C1468" s="298"/>
      <c r="D1468" s="121"/>
      <c r="E1468" s="121"/>
    </row>
    <row r="1469" spans="1:5" ht="12.75">
      <c r="A1469" s="298"/>
      <c r="B1469" s="298"/>
      <c r="C1469" s="298"/>
      <c r="D1469" s="121"/>
      <c r="E1469" s="121"/>
    </row>
    <row r="1470" spans="1:5" ht="12.75">
      <c r="A1470" s="298"/>
      <c r="B1470" s="298"/>
      <c r="C1470" s="298"/>
      <c r="D1470" s="121"/>
      <c r="E1470" s="121"/>
    </row>
    <row r="1471" spans="1:5" ht="12.75">
      <c r="A1471" s="298"/>
      <c r="B1471" s="298"/>
      <c r="C1471" s="298"/>
      <c r="D1471" s="121"/>
      <c r="E1471" s="121"/>
    </row>
    <row r="1472" spans="1:5" ht="12.75">
      <c r="A1472" s="298"/>
      <c r="B1472" s="298"/>
      <c r="C1472" s="298"/>
      <c r="D1472" s="121"/>
      <c r="E1472" s="121"/>
    </row>
  </sheetData>
  <mergeCells count="9">
    <mergeCell ref="A710:D710"/>
    <mergeCell ref="C169:C171"/>
    <mergeCell ref="C172:C174"/>
    <mergeCell ref="C209:C210"/>
    <mergeCell ref="C311:C313"/>
    <mergeCell ref="A1:E1"/>
    <mergeCell ref="A2:E2"/>
    <mergeCell ref="D3:E3"/>
    <mergeCell ref="A157:A160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88"/>
  <sheetViews>
    <sheetView workbookViewId="0" topLeftCell="A1">
      <selection activeCell="C11" sqref="C11"/>
    </sheetView>
  </sheetViews>
  <sheetFormatPr defaultColWidth="9.140625" defaultRowHeight="12.75"/>
  <cols>
    <col min="1" max="1" width="7.140625" style="120" customWidth="1"/>
    <col min="2" max="2" width="51.140625" style="482" customWidth="1"/>
    <col min="3" max="3" width="19.140625" style="485" customWidth="1"/>
    <col min="4" max="16384" width="9.140625" style="121" customWidth="1"/>
  </cols>
  <sheetData>
    <row r="1" spans="1:3" s="471" customFormat="1" ht="24.75" customHeight="1">
      <c r="A1" s="732" t="s">
        <v>552</v>
      </c>
      <c r="B1" s="732"/>
      <c r="C1" s="732"/>
    </row>
    <row r="2" spans="1:3" s="471" customFormat="1" ht="24.75" customHeight="1">
      <c r="A2" s="113"/>
      <c r="B2" s="113"/>
      <c r="C2" s="113"/>
    </row>
    <row r="3" spans="1:3" s="471" customFormat="1" ht="24.75" customHeight="1">
      <c r="A3" s="113"/>
      <c r="B3" s="113"/>
      <c r="C3" s="113"/>
    </row>
    <row r="4" spans="1:3" s="474" customFormat="1" ht="27.75" customHeight="1">
      <c r="A4" s="472" t="s">
        <v>92</v>
      </c>
      <c r="B4" s="473" t="s">
        <v>94</v>
      </c>
      <c r="C4" s="473" t="s">
        <v>95</v>
      </c>
    </row>
    <row r="5" spans="1:3" s="131" customFormat="1" ht="21.75" customHeight="1">
      <c r="A5" s="302" t="s">
        <v>242</v>
      </c>
      <c r="B5" s="475" t="s">
        <v>243</v>
      </c>
      <c r="C5" s="16">
        <f>'[1]wydatki'!E14</f>
        <v>819602</v>
      </c>
    </row>
    <row r="6" spans="1:3" s="160" customFormat="1" ht="33.75" customHeight="1">
      <c r="A6" s="156">
        <v>400</v>
      </c>
      <c r="B6" s="475" t="s">
        <v>255</v>
      </c>
      <c r="C6" s="159">
        <f>'[1]wydatki'!E41</f>
        <v>1118950</v>
      </c>
    </row>
    <row r="7" spans="1:3" s="131" customFormat="1" ht="21.75" customHeight="1">
      <c r="A7" s="375">
        <v>600</v>
      </c>
      <c r="B7" s="211" t="s">
        <v>279</v>
      </c>
      <c r="C7" s="16">
        <f>'[1]wydatki'!E56</f>
        <v>1467338.66</v>
      </c>
    </row>
    <row r="8" spans="1:3" s="131" customFormat="1" ht="21.75" customHeight="1">
      <c r="A8" s="375">
        <v>630</v>
      </c>
      <c r="B8" s="211" t="s">
        <v>285</v>
      </c>
      <c r="C8" s="16">
        <f>'[1]wydatki'!E61</f>
        <v>80000</v>
      </c>
    </row>
    <row r="9" spans="1:3" s="214" customFormat="1" ht="18" customHeight="1">
      <c r="A9" s="382">
        <v>700</v>
      </c>
      <c r="B9" s="211" t="s">
        <v>100</v>
      </c>
      <c r="C9" s="16">
        <f>'[1]wydatki'!E93</f>
        <v>1091750</v>
      </c>
    </row>
    <row r="10" spans="1:3" s="224" customFormat="1" ht="17.25" customHeight="1">
      <c r="A10" s="375">
        <v>710</v>
      </c>
      <c r="B10" s="211" t="s">
        <v>218</v>
      </c>
      <c r="C10" s="16">
        <f>'[1]wydatki'!E124</f>
        <v>887942</v>
      </c>
    </row>
    <row r="11" spans="1:3" s="224" customFormat="1" ht="19.5" customHeight="1">
      <c r="A11" s="176">
        <v>750</v>
      </c>
      <c r="B11" s="475" t="s">
        <v>140</v>
      </c>
      <c r="C11" s="159">
        <f>'[1]wydatki'!E181</f>
        <v>4028698.5500000003</v>
      </c>
    </row>
    <row r="12" spans="1:3" s="224" customFormat="1" ht="43.5" customHeight="1">
      <c r="A12" s="288">
        <v>751</v>
      </c>
      <c r="B12" s="476" t="s">
        <v>105</v>
      </c>
      <c r="C12" s="159">
        <f>'[1]wydatki'!E188</f>
        <v>3000</v>
      </c>
    </row>
    <row r="13" spans="1:3" s="131" customFormat="1" ht="30" customHeight="1">
      <c r="A13" s="288">
        <v>754</v>
      </c>
      <c r="B13" s="476" t="s">
        <v>317</v>
      </c>
      <c r="C13" s="159">
        <f>'[1]wydatki'!E237</f>
        <v>410110</v>
      </c>
    </row>
    <row r="14" spans="1:3" s="131" customFormat="1" ht="57" customHeight="1">
      <c r="A14" s="288">
        <v>756</v>
      </c>
      <c r="B14" s="476" t="s">
        <v>336</v>
      </c>
      <c r="C14" s="159">
        <f>'[1]wydatki'!E247</f>
        <v>1021200</v>
      </c>
    </row>
    <row r="15" spans="1:3" s="131" customFormat="1" ht="21" customHeight="1">
      <c r="A15" s="288">
        <v>757</v>
      </c>
      <c r="B15" s="476" t="s">
        <v>342</v>
      </c>
      <c r="C15" s="159">
        <f>'[1]wydatki'!E252</f>
        <v>180000</v>
      </c>
    </row>
    <row r="16" spans="1:3" s="131" customFormat="1" ht="18" customHeight="1">
      <c r="A16" s="288">
        <v>758</v>
      </c>
      <c r="B16" s="476" t="s">
        <v>111</v>
      </c>
      <c r="C16" s="159">
        <f>'[1]wydatki'!E260</f>
        <v>1899583</v>
      </c>
    </row>
    <row r="17" spans="1:3" s="131" customFormat="1" ht="20.25" customHeight="1">
      <c r="A17" s="288">
        <v>801</v>
      </c>
      <c r="B17" s="476" t="s">
        <v>113</v>
      </c>
      <c r="C17" s="159">
        <f>'[1]wydatki'!E368</f>
        <v>7157578</v>
      </c>
    </row>
    <row r="18" spans="1:3" s="131" customFormat="1" ht="20.25" customHeight="1">
      <c r="A18" s="288">
        <v>803</v>
      </c>
      <c r="B18" s="476" t="s">
        <v>365</v>
      </c>
      <c r="C18" s="159">
        <f>'[1]wydatki'!E373</f>
        <v>40000</v>
      </c>
    </row>
    <row r="19" spans="1:3" s="131" customFormat="1" ht="21.75" customHeight="1">
      <c r="A19" s="288">
        <v>851</v>
      </c>
      <c r="B19" s="476" t="s">
        <v>191</v>
      </c>
      <c r="C19" s="159">
        <f>'[1]wydatki'!E414</f>
        <v>191870</v>
      </c>
    </row>
    <row r="20" spans="1:3" s="131" customFormat="1" ht="18.75" customHeight="1">
      <c r="A20" s="288">
        <v>852</v>
      </c>
      <c r="B20" s="475" t="s">
        <v>114</v>
      </c>
      <c r="C20" s="159">
        <f>'[1]wydatki'!E477</f>
        <v>1564542</v>
      </c>
    </row>
    <row r="21" spans="1:3" s="131" customFormat="1" ht="19.5" customHeight="1">
      <c r="A21" s="288">
        <v>854</v>
      </c>
      <c r="B21" s="475" t="s">
        <v>381</v>
      </c>
      <c r="C21" s="159">
        <f>'[1]wydatki'!E482</f>
        <v>11000</v>
      </c>
    </row>
    <row r="22" spans="1:3" s="131" customFormat="1" ht="36" customHeight="1">
      <c r="A22" s="288">
        <v>900</v>
      </c>
      <c r="B22" s="475" t="s">
        <v>384</v>
      </c>
      <c r="C22" s="159">
        <f>'[1]wydatki'!E516</f>
        <v>4306717</v>
      </c>
    </row>
    <row r="23" spans="1:3" s="131" customFormat="1" ht="24.75" customHeight="1">
      <c r="A23" s="288">
        <v>921</v>
      </c>
      <c r="B23" s="475" t="s">
        <v>387</v>
      </c>
      <c r="C23" s="159">
        <f>'[1]wydatki'!E530</f>
        <v>1479228.77</v>
      </c>
    </row>
    <row r="24" spans="1:3" s="131" customFormat="1" ht="32.25" customHeight="1">
      <c r="A24" s="288">
        <v>925</v>
      </c>
      <c r="B24" s="477" t="s">
        <v>207</v>
      </c>
      <c r="C24" s="478">
        <f>'[1]wydatki'!E535</f>
        <v>4000</v>
      </c>
    </row>
    <row r="25" spans="1:3" s="131" customFormat="1" ht="21" customHeight="1" thickBot="1">
      <c r="A25" s="245">
        <v>926</v>
      </c>
      <c r="B25" s="479" t="s">
        <v>391</v>
      </c>
      <c r="C25" s="478">
        <f>'[1]wydatki'!E546</f>
        <v>1027946</v>
      </c>
    </row>
    <row r="26" spans="1:3" s="160" customFormat="1" ht="25.5" customHeight="1" thickBot="1">
      <c r="A26" s="725" t="s">
        <v>119</v>
      </c>
      <c r="B26" s="725"/>
      <c r="C26" s="480">
        <f>SUM(C5:C25)</f>
        <v>28791055.98</v>
      </c>
    </row>
    <row r="27" ht="12.75">
      <c r="C27" s="483"/>
    </row>
    <row r="28" spans="1:3" ht="12.75">
      <c r="A28" s="298"/>
      <c r="B28" s="394"/>
      <c r="C28" s="484"/>
    </row>
    <row r="29" spans="1:3" ht="12.75">
      <c r="A29" s="298"/>
      <c r="B29" s="394"/>
      <c r="C29" s="484"/>
    </row>
    <row r="30" spans="1:3" ht="12.75">
      <c r="A30" s="298"/>
      <c r="B30" s="394"/>
      <c r="C30" s="484"/>
    </row>
    <row r="31" spans="1:3" ht="12.75">
      <c r="A31" s="298"/>
      <c r="B31" s="394"/>
      <c r="C31" s="484"/>
    </row>
    <row r="32" spans="1:3" ht="12.75">
      <c r="A32" s="298"/>
      <c r="B32" s="394"/>
      <c r="C32" s="484"/>
    </row>
    <row r="33" spans="1:3" ht="12.75">
      <c r="A33" s="298"/>
      <c r="B33" s="394"/>
      <c r="C33" s="484"/>
    </row>
    <row r="34" spans="1:3" ht="12.75">
      <c r="A34" s="298"/>
      <c r="B34" s="394"/>
      <c r="C34" s="484"/>
    </row>
    <row r="35" spans="1:3" ht="12.75">
      <c r="A35" s="298"/>
      <c r="B35" s="394"/>
      <c r="C35" s="484"/>
    </row>
    <row r="36" spans="1:3" ht="12.75">
      <c r="A36" s="298"/>
      <c r="B36" s="394"/>
      <c r="C36" s="484"/>
    </row>
    <row r="37" spans="1:3" ht="12.75">
      <c r="A37" s="298"/>
      <c r="B37" s="394"/>
      <c r="C37" s="484"/>
    </row>
    <row r="38" spans="1:3" ht="12.75">
      <c r="A38" s="298"/>
      <c r="B38" s="394"/>
      <c r="C38" s="484"/>
    </row>
    <row r="39" spans="1:3" ht="12.75">
      <c r="A39" s="298"/>
      <c r="B39" s="394"/>
      <c r="C39" s="484"/>
    </row>
    <row r="40" spans="1:3" ht="12.75">
      <c r="A40" s="298"/>
      <c r="B40" s="394"/>
      <c r="C40" s="484"/>
    </row>
    <row r="41" spans="1:3" ht="12.75">
      <c r="A41" s="298"/>
      <c r="B41" s="394"/>
      <c r="C41" s="484"/>
    </row>
    <row r="42" spans="1:3" ht="12.75">
      <c r="A42" s="298"/>
      <c r="B42" s="394"/>
      <c r="C42" s="484"/>
    </row>
    <row r="43" spans="1:3" ht="12.75">
      <c r="A43" s="298"/>
      <c r="B43" s="394"/>
      <c r="C43" s="484"/>
    </row>
    <row r="44" spans="1:3" ht="12.75">
      <c r="A44" s="298"/>
      <c r="B44" s="394"/>
      <c r="C44" s="484"/>
    </row>
    <row r="45" spans="1:3" ht="12.75">
      <c r="A45" s="298"/>
      <c r="B45" s="394"/>
      <c r="C45" s="484"/>
    </row>
    <row r="46" spans="1:3" ht="12.75">
      <c r="A46" s="298"/>
      <c r="B46" s="394"/>
      <c r="C46" s="484"/>
    </row>
    <row r="47" spans="1:3" ht="12.75">
      <c r="A47" s="298"/>
      <c r="B47" s="394"/>
      <c r="C47" s="484"/>
    </row>
    <row r="48" spans="1:3" ht="12.75">
      <c r="A48" s="298"/>
      <c r="B48" s="394"/>
      <c r="C48" s="484"/>
    </row>
    <row r="49" spans="1:3" ht="12.75">
      <c r="A49" s="298"/>
      <c r="B49" s="394"/>
      <c r="C49" s="484"/>
    </row>
    <row r="50" spans="1:3" ht="12.75">
      <c r="A50" s="298"/>
      <c r="B50" s="394"/>
      <c r="C50" s="484"/>
    </row>
    <row r="51" spans="1:3" ht="12.75">
      <c r="A51" s="298"/>
      <c r="B51" s="394"/>
      <c r="C51" s="484"/>
    </row>
    <row r="52" spans="1:3" ht="12.75">
      <c r="A52" s="298"/>
      <c r="B52" s="394"/>
      <c r="C52" s="484"/>
    </row>
    <row r="53" spans="1:3" ht="12.75">
      <c r="A53" s="298"/>
      <c r="B53" s="394"/>
      <c r="C53" s="484"/>
    </row>
    <row r="54" spans="1:3" ht="12.75">
      <c r="A54" s="298"/>
      <c r="B54" s="394"/>
      <c r="C54" s="484"/>
    </row>
    <row r="55" spans="1:3" ht="12.75">
      <c r="A55" s="298"/>
      <c r="B55" s="394"/>
      <c r="C55" s="484"/>
    </row>
    <row r="56" spans="1:3" ht="12.75">
      <c r="A56" s="298"/>
      <c r="B56" s="394"/>
      <c r="C56" s="484"/>
    </row>
    <row r="57" spans="1:3" ht="12.75">
      <c r="A57" s="298"/>
      <c r="B57" s="394"/>
      <c r="C57" s="484"/>
    </row>
    <row r="58" spans="1:3" ht="12.75">
      <c r="A58" s="298"/>
      <c r="B58" s="394"/>
      <c r="C58" s="484"/>
    </row>
    <row r="59" spans="1:3" ht="12.75">
      <c r="A59" s="298"/>
      <c r="B59" s="394"/>
      <c r="C59" s="484"/>
    </row>
    <row r="60" spans="1:3" ht="12.75">
      <c r="A60" s="298"/>
      <c r="B60" s="394"/>
      <c r="C60" s="484"/>
    </row>
    <row r="61" spans="1:3" ht="12.75">
      <c r="A61" s="298"/>
      <c r="B61" s="394"/>
      <c r="C61" s="484"/>
    </row>
    <row r="62" spans="1:3" ht="12.75">
      <c r="A62" s="298"/>
      <c r="B62" s="394"/>
      <c r="C62" s="484"/>
    </row>
    <row r="63" spans="1:3" ht="12.75">
      <c r="A63" s="298"/>
      <c r="B63" s="394"/>
      <c r="C63" s="484"/>
    </row>
    <row r="64" spans="1:3" ht="12.75">
      <c r="A64" s="298"/>
      <c r="B64" s="394"/>
      <c r="C64" s="484"/>
    </row>
    <row r="65" spans="1:3" ht="12.75">
      <c r="A65" s="298"/>
      <c r="B65" s="394"/>
      <c r="C65" s="484"/>
    </row>
    <row r="66" spans="1:3" ht="12.75">
      <c r="A66" s="298"/>
      <c r="B66" s="394"/>
      <c r="C66" s="484"/>
    </row>
    <row r="67" spans="1:3" ht="12.75">
      <c r="A67" s="298"/>
      <c r="B67" s="394"/>
      <c r="C67" s="484"/>
    </row>
    <row r="68" spans="1:3" ht="12.75">
      <c r="A68" s="298"/>
      <c r="B68" s="394"/>
      <c r="C68" s="484"/>
    </row>
    <row r="69" spans="1:3" ht="12.75">
      <c r="A69" s="298"/>
      <c r="B69" s="394"/>
      <c r="C69" s="484"/>
    </row>
    <row r="70" spans="1:3" ht="12.75">
      <c r="A70" s="298"/>
      <c r="B70" s="394"/>
      <c r="C70" s="484"/>
    </row>
    <row r="71" spans="1:3" ht="12.75">
      <c r="A71" s="298"/>
      <c r="B71" s="394"/>
      <c r="C71" s="484"/>
    </row>
    <row r="72" spans="1:3" ht="12.75">
      <c r="A72" s="298"/>
      <c r="B72" s="394"/>
      <c r="C72" s="484"/>
    </row>
    <row r="73" spans="1:3" ht="12.75">
      <c r="A73" s="298"/>
      <c r="B73" s="394"/>
      <c r="C73" s="484"/>
    </row>
    <row r="74" spans="1:3" ht="12.75">
      <c r="A74" s="298"/>
      <c r="B74" s="394"/>
      <c r="C74" s="484"/>
    </row>
    <row r="75" spans="1:3" ht="12.75">
      <c r="A75" s="298"/>
      <c r="B75" s="394"/>
      <c r="C75" s="484"/>
    </row>
    <row r="76" spans="1:3" ht="12.75">
      <c r="A76" s="298"/>
      <c r="B76" s="394"/>
      <c r="C76" s="484"/>
    </row>
    <row r="77" spans="1:3" ht="12.75">
      <c r="A77" s="298"/>
      <c r="B77" s="394"/>
      <c r="C77" s="484"/>
    </row>
    <row r="78" spans="1:3" ht="12.75">
      <c r="A78" s="298"/>
      <c r="B78" s="394"/>
      <c r="C78" s="484"/>
    </row>
    <row r="79" spans="1:3" ht="12.75">
      <c r="A79" s="298"/>
      <c r="B79" s="394"/>
      <c r="C79" s="484"/>
    </row>
    <row r="80" spans="1:3" ht="12.75">
      <c r="A80" s="298"/>
      <c r="B80" s="394"/>
      <c r="C80" s="484"/>
    </row>
    <row r="81" spans="1:3" ht="12.75">
      <c r="A81" s="298"/>
      <c r="B81" s="394"/>
      <c r="C81" s="484"/>
    </row>
    <row r="82" spans="1:3" ht="12.75">
      <c r="A82" s="298"/>
      <c r="B82" s="394"/>
      <c r="C82" s="484"/>
    </row>
    <row r="83" spans="1:3" ht="12.75">
      <c r="A83" s="298"/>
      <c r="B83" s="394"/>
      <c r="C83" s="484"/>
    </row>
    <row r="84" spans="1:3" ht="12.75">
      <c r="A84" s="298"/>
      <c r="B84" s="394"/>
      <c r="C84" s="484"/>
    </row>
    <row r="85" spans="1:3" ht="12.75">
      <c r="A85" s="298"/>
      <c r="B85" s="394"/>
      <c r="C85" s="484"/>
    </row>
    <row r="86" spans="1:3" ht="12.75">
      <c r="A86" s="298"/>
      <c r="B86" s="394"/>
      <c r="C86" s="484"/>
    </row>
    <row r="87" spans="1:3" ht="12.75">
      <c r="A87" s="298"/>
      <c r="B87" s="394"/>
      <c r="C87" s="484"/>
    </row>
    <row r="88" spans="1:3" ht="12.75">
      <c r="A88" s="298"/>
      <c r="B88" s="394"/>
      <c r="C88" s="484"/>
    </row>
    <row r="89" spans="1:3" ht="12.75">
      <c r="A89" s="298"/>
      <c r="B89" s="394"/>
      <c r="C89" s="484"/>
    </row>
    <row r="90" spans="1:3" ht="12.75">
      <c r="A90" s="298"/>
      <c r="B90" s="394"/>
      <c r="C90" s="484"/>
    </row>
    <row r="91" spans="1:3" ht="12.75">
      <c r="A91" s="298"/>
      <c r="B91" s="394"/>
      <c r="C91" s="484"/>
    </row>
    <row r="92" spans="1:3" ht="12.75">
      <c r="A92" s="298"/>
      <c r="B92" s="394"/>
      <c r="C92" s="484"/>
    </row>
    <row r="93" spans="1:3" ht="12.75">
      <c r="A93" s="298"/>
      <c r="B93" s="394"/>
      <c r="C93" s="484"/>
    </row>
    <row r="94" spans="1:3" ht="12.75">
      <c r="A94" s="298"/>
      <c r="B94" s="394"/>
      <c r="C94" s="484"/>
    </row>
    <row r="95" spans="1:3" ht="12.75">
      <c r="A95" s="298"/>
      <c r="B95" s="394"/>
      <c r="C95" s="484"/>
    </row>
    <row r="96" spans="1:3" ht="12.75">
      <c r="A96" s="298"/>
      <c r="B96" s="394"/>
      <c r="C96" s="484"/>
    </row>
    <row r="97" spans="1:3" ht="12.75">
      <c r="A97" s="298"/>
      <c r="B97" s="394"/>
      <c r="C97" s="484"/>
    </row>
    <row r="98" spans="1:3" ht="12.75">
      <c r="A98" s="298"/>
      <c r="B98" s="394"/>
      <c r="C98" s="484"/>
    </row>
    <row r="99" spans="1:3" ht="12.75">
      <c r="A99" s="298"/>
      <c r="B99" s="394"/>
      <c r="C99" s="484"/>
    </row>
    <row r="100" spans="1:3" ht="12.75">
      <c r="A100" s="298"/>
      <c r="B100" s="394"/>
      <c r="C100" s="484"/>
    </row>
    <row r="101" spans="1:3" ht="12.75">
      <c r="A101" s="298"/>
      <c r="B101" s="394"/>
      <c r="C101" s="484"/>
    </row>
    <row r="102" spans="1:3" ht="12.75">
      <c r="A102" s="298"/>
      <c r="B102" s="394"/>
      <c r="C102" s="484"/>
    </row>
    <row r="103" spans="1:3" ht="12.75">
      <c r="A103" s="298"/>
      <c r="B103" s="394"/>
      <c r="C103" s="484"/>
    </row>
    <row r="104" spans="1:3" ht="12.75">
      <c r="A104" s="298"/>
      <c r="B104" s="394"/>
      <c r="C104" s="484"/>
    </row>
    <row r="105" spans="1:3" ht="12.75">
      <c r="A105" s="298"/>
      <c r="B105" s="394"/>
      <c r="C105" s="484"/>
    </row>
    <row r="106" spans="1:3" ht="12.75">
      <c r="A106" s="298"/>
      <c r="B106" s="394"/>
      <c r="C106" s="484"/>
    </row>
    <row r="107" spans="1:3" ht="12.75">
      <c r="A107" s="298"/>
      <c r="B107" s="394"/>
      <c r="C107" s="484"/>
    </row>
    <row r="108" spans="1:3" ht="12.75">
      <c r="A108" s="298"/>
      <c r="B108" s="394"/>
      <c r="C108" s="484"/>
    </row>
    <row r="109" spans="1:3" ht="12.75">
      <c r="A109" s="298"/>
      <c r="B109" s="394"/>
      <c r="C109" s="484"/>
    </row>
    <row r="110" spans="1:3" ht="12.75">
      <c r="A110" s="298"/>
      <c r="B110" s="394"/>
      <c r="C110" s="484"/>
    </row>
    <row r="111" spans="1:3" ht="12.75">
      <c r="A111" s="298"/>
      <c r="B111" s="394"/>
      <c r="C111" s="484"/>
    </row>
    <row r="112" spans="1:3" ht="12.75">
      <c r="A112" s="298"/>
      <c r="B112" s="394"/>
      <c r="C112" s="484"/>
    </row>
    <row r="113" spans="1:3" ht="12.75">
      <c r="A113" s="298"/>
      <c r="B113" s="394"/>
      <c r="C113" s="484"/>
    </row>
    <row r="114" spans="1:3" ht="12.75">
      <c r="A114" s="298"/>
      <c r="B114" s="394"/>
      <c r="C114" s="484"/>
    </row>
    <row r="115" spans="1:3" ht="12.75">
      <c r="A115" s="298"/>
      <c r="B115" s="394"/>
      <c r="C115" s="484"/>
    </row>
    <row r="116" spans="1:3" ht="12.75">
      <c r="A116" s="298"/>
      <c r="B116" s="394"/>
      <c r="C116" s="484"/>
    </row>
    <row r="117" spans="1:3" ht="12.75">
      <c r="A117" s="298"/>
      <c r="B117" s="394"/>
      <c r="C117" s="484"/>
    </row>
    <row r="118" spans="1:3" ht="12.75">
      <c r="A118" s="298"/>
      <c r="B118" s="394"/>
      <c r="C118" s="484"/>
    </row>
    <row r="119" spans="1:3" ht="12.75">
      <c r="A119" s="298"/>
      <c r="B119" s="394"/>
      <c r="C119" s="484"/>
    </row>
    <row r="120" spans="1:3" ht="12.75">
      <c r="A120" s="298"/>
      <c r="B120" s="394"/>
      <c r="C120" s="484"/>
    </row>
    <row r="121" spans="1:3" ht="12.75">
      <c r="A121" s="298"/>
      <c r="B121" s="394"/>
      <c r="C121" s="484"/>
    </row>
    <row r="122" spans="1:3" ht="12.75">
      <c r="A122" s="298"/>
      <c r="B122" s="394"/>
      <c r="C122" s="484"/>
    </row>
    <row r="123" spans="1:3" ht="12.75">
      <c r="A123" s="298"/>
      <c r="B123" s="394"/>
      <c r="C123" s="484"/>
    </row>
    <row r="124" spans="1:3" ht="12.75">
      <c r="A124" s="298"/>
      <c r="B124" s="394"/>
      <c r="C124" s="484"/>
    </row>
    <row r="125" spans="1:3" ht="12.75">
      <c r="A125" s="298"/>
      <c r="B125" s="394"/>
      <c r="C125" s="484"/>
    </row>
    <row r="126" spans="1:3" ht="12.75">
      <c r="A126" s="298"/>
      <c r="B126" s="394"/>
      <c r="C126" s="484"/>
    </row>
    <row r="127" spans="1:3" ht="12.75">
      <c r="A127" s="298"/>
      <c r="B127" s="394"/>
      <c r="C127" s="484"/>
    </row>
    <row r="128" spans="1:3" ht="12.75">
      <c r="A128" s="298"/>
      <c r="B128" s="394"/>
      <c r="C128" s="484"/>
    </row>
    <row r="129" spans="1:3" ht="12.75">
      <c r="A129" s="298"/>
      <c r="B129" s="394"/>
      <c r="C129" s="484"/>
    </row>
    <row r="130" spans="1:3" ht="12.75">
      <c r="A130" s="298"/>
      <c r="B130" s="394"/>
      <c r="C130" s="484"/>
    </row>
    <row r="131" spans="1:3" ht="12.75">
      <c r="A131" s="298"/>
      <c r="B131" s="394"/>
      <c r="C131" s="484"/>
    </row>
    <row r="132" spans="1:3" ht="12.75">
      <c r="A132" s="298"/>
      <c r="B132" s="394"/>
      <c r="C132" s="484"/>
    </row>
    <row r="133" spans="1:3" ht="12.75">
      <c r="A133" s="298"/>
      <c r="B133" s="394"/>
      <c r="C133" s="484"/>
    </row>
    <row r="134" spans="1:3" ht="12.75">
      <c r="A134" s="298"/>
      <c r="B134" s="394"/>
      <c r="C134" s="484"/>
    </row>
    <row r="135" spans="1:3" ht="12.75">
      <c r="A135" s="298"/>
      <c r="B135" s="394"/>
      <c r="C135" s="484"/>
    </row>
    <row r="136" spans="1:3" ht="12.75">
      <c r="A136" s="298"/>
      <c r="B136" s="394"/>
      <c r="C136" s="484"/>
    </row>
    <row r="137" spans="1:3" ht="12.75">
      <c r="A137" s="298"/>
      <c r="B137" s="394"/>
      <c r="C137" s="484"/>
    </row>
    <row r="138" spans="1:3" ht="12.75">
      <c r="A138" s="298"/>
      <c r="B138" s="394"/>
      <c r="C138" s="484"/>
    </row>
    <row r="139" spans="1:3" ht="12.75">
      <c r="A139" s="298"/>
      <c r="B139" s="394"/>
      <c r="C139" s="484"/>
    </row>
    <row r="140" spans="1:3" ht="12.75">
      <c r="A140" s="298"/>
      <c r="B140" s="394"/>
      <c r="C140" s="484"/>
    </row>
    <row r="141" spans="1:3" ht="12.75">
      <c r="A141" s="298"/>
      <c r="B141" s="394"/>
      <c r="C141" s="484"/>
    </row>
    <row r="142" spans="1:3" ht="12.75">
      <c r="A142" s="298"/>
      <c r="B142" s="394"/>
      <c r="C142" s="484"/>
    </row>
    <row r="143" spans="1:3" ht="12.75">
      <c r="A143" s="298"/>
      <c r="B143" s="394"/>
      <c r="C143" s="484"/>
    </row>
    <row r="144" spans="1:3" ht="12.75">
      <c r="A144" s="298"/>
      <c r="B144" s="394"/>
      <c r="C144" s="484"/>
    </row>
    <row r="145" spans="1:3" ht="12.75">
      <c r="A145" s="298"/>
      <c r="B145" s="394"/>
      <c r="C145" s="484"/>
    </row>
    <row r="146" spans="1:3" ht="12.75">
      <c r="A146" s="298"/>
      <c r="B146" s="394"/>
      <c r="C146" s="484"/>
    </row>
    <row r="147" spans="1:3" ht="12.75">
      <c r="A147" s="298"/>
      <c r="B147" s="394"/>
      <c r="C147" s="484"/>
    </row>
    <row r="148" spans="1:3" ht="12.75">
      <c r="A148" s="298"/>
      <c r="B148" s="394"/>
      <c r="C148" s="484"/>
    </row>
    <row r="149" spans="1:3" ht="12.75">
      <c r="A149" s="298"/>
      <c r="B149" s="394"/>
      <c r="C149" s="484"/>
    </row>
    <row r="150" spans="1:3" ht="12.75">
      <c r="A150" s="298"/>
      <c r="B150" s="394"/>
      <c r="C150" s="484"/>
    </row>
    <row r="151" spans="1:3" ht="12.75">
      <c r="A151" s="298"/>
      <c r="B151" s="394"/>
      <c r="C151" s="484"/>
    </row>
    <row r="152" spans="1:3" ht="12.75">
      <c r="A152" s="298"/>
      <c r="B152" s="394"/>
      <c r="C152" s="484"/>
    </row>
    <row r="153" spans="1:3" ht="12.75">
      <c r="A153" s="298"/>
      <c r="B153" s="394"/>
      <c r="C153" s="484"/>
    </row>
    <row r="154" spans="1:3" ht="12.75">
      <c r="A154" s="298"/>
      <c r="B154" s="394"/>
      <c r="C154" s="484"/>
    </row>
    <row r="155" spans="1:3" ht="12.75">
      <c r="A155" s="298"/>
      <c r="B155" s="394"/>
      <c r="C155" s="484"/>
    </row>
    <row r="156" spans="1:3" ht="12.75">
      <c r="A156" s="298"/>
      <c r="B156" s="394"/>
      <c r="C156" s="484"/>
    </row>
    <row r="157" spans="1:3" ht="12.75">
      <c r="A157" s="298"/>
      <c r="B157" s="394"/>
      <c r="C157" s="484"/>
    </row>
    <row r="158" spans="1:3" ht="12.75">
      <c r="A158" s="298"/>
      <c r="B158" s="394"/>
      <c r="C158" s="484"/>
    </row>
    <row r="159" spans="1:3" ht="12.75">
      <c r="A159" s="298"/>
      <c r="B159" s="394"/>
      <c r="C159" s="484"/>
    </row>
    <row r="160" spans="1:3" ht="12.75">
      <c r="A160" s="298"/>
      <c r="B160" s="394"/>
      <c r="C160" s="484"/>
    </row>
    <row r="161" spans="1:3" ht="12.75">
      <c r="A161" s="298"/>
      <c r="B161" s="394"/>
      <c r="C161" s="484"/>
    </row>
    <row r="162" spans="1:3" ht="12.75">
      <c r="A162" s="298"/>
      <c r="B162" s="394"/>
      <c r="C162" s="484"/>
    </row>
    <row r="163" spans="1:3" ht="12.75">
      <c r="A163" s="298"/>
      <c r="B163" s="394"/>
      <c r="C163" s="484"/>
    </row>
    <row r="164" spans="1:3" ht="12.75">
      <c r="A164" s="298"/>
      <c r="B164" s="394"/>
      <c r="C164" s="484"/>
    </row>
    <row r="165" spans="1:3" ht="12.75">
      <c r="A165" s="298"/>
      <c r="B165" s="394"/>
      <c r="C165" s="484"/>
    </row>
    <row r="166" spans="1:3" ht="12.75">
      <c r="A166" s="298"/>
      <c r="B166" s="394"/>
      <c r="C166" s="484"/>
    </row>
    <row r="167" spans="1:3" ht="12.75">
      <c r="A167" s="298"/>
      <c r="B167" s="394"/>
      <c r="C167" s="484"/>
    </row>
    <row r="168" spans="1:3" ht="12.75">
      <c r="A168" s="298"/>
      <c r="B168" s="394"/>
      <c r="C168" s="484"/>
    </row>
    <row r="169" spans="1:3" ht="12.75">
      <c r="A169" s="298"/>
      <c r="B169" s="394"/>
      <c r="C169" s="484"/>
    </row>
    <row r="170" spans="1:3" ht="12.75">
      <c r="A170" s="298"/>
      <c r="B170" s="394"/>
      <c r="C170" s="484"/>
    </row>
    <row r="171" spans="1:3" ht="12.75">
      <c r="A171" s="298"/>
      <c r="B171" s="394"/>
      <c r="C171" s="484"/>
    </row>
    <row r="172" spans="1:3" ht="12.75">
      <c r="A172" s="298"/>
      <c r="B172" s="394"/>
      <c r="C172" s="484"/>
    </row>
    <row r="173" spans="1:3" ht="12.75">
      <c r="A173" s="298"/>
      <c r="B173" s="394"/>
      <c r="C173" s="484"/>
    </row>
    <row r="174" spans="1:3" ht="12.75">
      <c r="A174" s="298"/>
      <c r="B174" s="394"/>
      <c r="C174" s="484"/>
    </row>
    <row r="175" spans="1:3" ht="12.75">
      <c r="A175" s="298"/>
      <c r="B175" s="394"/>
      <c r="C175" s="484"/>
    </row>
    <row r="176" spans="1:3" ht="12.75">
      <c r="A176" s="298"/>
      <c r="B176" s="394"/>
      <c r="C176" s="484"/>
    </row>
    <row r="177" spans="1:3" ht="12.75">
      <c r="A177" s="298"/>
      <c r="B177" s="394"/>
      <c r="C177" s="484"/>
    </row>
    <row r="178" spans="1:3" ht="12.75">
      <c r="A178" s="298"/>
      <c r="B178" s="394"/>
      <c r="C178" s="484"/>
    </row>
    <row r="179" spans="1:3" ht="12.75">
      <c r="A179" s="298"/>
      <c r="B179" s="394"/>
      <c r="C179" s="484"/>
    </row>
    <row r="180" spans="1:3" ht="12.75">
      <c r="A180" s="298"/>
      <c r="B180" s="394"/>
      <c r="C180" s="484"/>
    </row>
    <row r="181" spans="1:3" ht="12.75">
      <c r="A181" s="298"/>
      <c r="B181" s="394"/>
      <c r="C181" s="484"/>
    </row>
    <row r="182" spans="1:3" ht="12.75">
      <c r="A182" s="298"/>
      <c r="B182" s="394"/>
      <c r="C182" s="484"/>
    </row>
    <row r="183" spans="1:3" ht="12.75">
      <c r="A183" s="298"/>
      <c r="B183" s="394"/>
      <c r="C183" s="484"/>
    </row>
    <row r="184" spans="1:3" ht="12.75">
      <c r="A184" s="298"/>
      <c r="B184" s="394"/>
      <c r="C184" s="484"/>
    </row>
    <row r="185" spans="1:3" ht="12.75">
      <c r="A185" s="298"/>
      <c r="B185" s="394"/>
      <c r="C185" s="484"/>
    </row>
    <row r="186" spans="1:3" ht="12.75">
      <c r="A186" s="298"/>
      <c r="B186" s="394"/>
      <c r="C186" s="484"/>
    </row>
    <row r="187" spans="1:3" ht="12.75">
      <c r="A187" s="298"/>
      <c r="B187" s="394"/>
      <c r="C187" s="484"/>
    </row>
    <row r="188" spans="1:3" ht="12.75">
      <c r="A188" s="298"/>
      <c r="B188" s="394"/>
      <c r="C188" s="484"/>
    </row>
    <row r="189" spans="1:3" ht="12.75">
      <c r="A189" s="298"/>
      <c r="B189" s="394"/>
      <c r="C189" s="484"/>
    </row>
    <row r="190" spans="1:3" ht="12.75">
      <c r="A190" s="298"/>
      <c r="B190" s="394"/>
      <c r="C190" s="484"/>
    </row>
    <row r="191" spans="1:3" ht="12.75">
      <c r="A191" s="298"/>
      <c r="B191" s="394"/>
      <c r="C191" s="484"/>
    </row>
    <row r="192" spans="1:3" ht="12.75">
      <c r="A192" s="298"/>
      <c r="B192" s="394"/>
      <c r="C192" s="484"/>
    </row>
    <row r="193" spans="1:3" ht="12.75">
      <c r="A193" s="298"/>
      <c r="B193" s="394"/>
      <c r="C193" s="484"/>
    </row>
    <row r="194" spans="1:3" ht="12.75">
      <c r="A194" s="298"/>
      <c r="B194" s="394"/>
      <c r="C194" s="484"/>
    </row>
    <row r="195" spans="1:3" ht="12.75">
      <c r="A195" s="298"/>
      <c r="B195" s="394"/>
      <c r="C195" s="484"/>
    </row>
    <row r="196" spans="1:3" ht="12.75">
      <c r="A196" s="298"/>
      <c r="B196" s="394"/>
      <c r="C196" s="484"/>
    </row>
    <row r="197" spans="1:3" ht="12.75">
      <c r="A197" s="298"/>
      <c r="B197" s="394"/>
      <c r="C197" s="484"/>
    </row>
    <row r="198" spans="1:3" ht="12.75">
      <c r="A198" s="298"/>
      <c r="B198" s="394"/>
      <c r="C198" s="484"/>
    </row>
    <row r="199" spans="1:3" ht="12.75">
      <c r="A199" s="298"/>
      <c r="B199" s="394"/>
      <c r="C199" s="484"/>
    </row>
    <row r="200" spans="1:3" ht="12.75">
      <c r="A200" s="298"/>
      <c r="B200" s="394"/>
      <c r="C200" s="484"/>
    </row>
    <row r="201" spans="1:3" ht="12.75">
      <c r="A201" s="298"/>
      <c r="B201" s="394"/>
      <c r="C201" s="484"/>
    </row>
    <row r="202" spans="1:3" ht="12.75">
      <c r="A202" s="298"/>
      <c r="B202" s="394"/>
      <c r="C202" s="484"/>
    </row>
    <row r="203" spans="1:3" ht="12.75">
      <c r="A203" s="298"/>
      <c r="B203" s="394"/>
      <c r="C203" s="484"/>
    </row>
    <row r="204" spans="1:3" ht="12.75">
      <c r="A204" s="298"/>
      <c r="B204" s="394"/>
      <c r="C204" s="484"/>
    </row>
    <row r="205" spans="1:3" ht="12.75">
      <c r="A205" s="298"/>
      <c r="B205" s="394"/>
      <c r="C205" s="484"/>
    </row>
    <row r="206" spans="1:3" ht="12.75">
      <c r="A206" s="298"/>
      <c r="B206" s="394"/>
      <c r="C206" s="484"/>
    </row>
    <row r="207" spans="1:3" ht="12.75">
      <c r="A207" s="298"/>
      <c r="B207" s="394"/>
      <c r="C207" s="484"/>
    </row>
    <row r="208" spans="1:3" ht="12.75">
      <c r="A208" s="298"/>
      <c r="B208" s="394"/>
      <c r="C208" s="484"/>
    </row>
    <row r="209" spans="1:3" ht="12.75">
      <c r="A209" s="298"/>
      <c r="B209" s="394"/>
      <c r="C209" s="484"/>
    </row>
    <row r="210" spans="1:3" ht="12.75">
      <c r="A210" s="298"/>
      <c r="B210" s="394"/>
      <c r="C210" s="484"/>
    </row>
    <row r="211" spans="1:3" ht="12.75">
      <c r="A211" s="298"/>
      <c r="B211" s="394"/>
      <c r="C211" s="484"/>
    </row>
    <row r="212" spans="1:3" ht="12.75">
      <c r="A212" s="298"/>
      <c r="B212" s="394"/>
      <c r="C212" s="484"/>
    </row>
    <row r="213" spans="1:3" ht="12.75">
      <c r="A213" s="298"/>
      <c r="B213" s="394"/>
      <c r="C213" s="484"/>
    </row>
    <row r="214" spans="1:3" ht="12.75">
      <c r="A214" s="298"/>
      <c r="B214" s="394"/>
      <c r="C214" s="484"/>
    </row>
    <row r="215" spans="1:3" ht="12.75">
      <c r="A215" s="298"/>
      <c r="B215" s="394"/>
      <c r="C215" s="484"/>
    </row>
    <row r="216" spans="1:3" ht="12.75">
      <c r="A216" s="298"/>
      <c r="B216" s="394"/>
      <c r="C216" s="484"/>
    </row>
    <row r="217" spans="1:3" ht="12.75">
      <c r="A217" s="298"/>
      <c r="B217" s="394"/>
      <c r="C217" s="484"/>
    </row>
    <row r="218" spans="1:3" ht="12.75">
      <c r="A218" s="298"/>
      <c r="B218" s="394"/>
      <c r="C218" s="484"/>
    </row>
    <row r="219" spans="1:3" ht="12.75">
      <c r="A219" s="298"/>
      <c r="B219" s="394"/>
      <c r="C219" s="484"/>
    </row>
    <row r="220" spans="1:3" ht="12.75">
      <c r="A220" s="298"/>
      <c r="B220" s="394"/>
      <c r="C220" s="484"/>
    </row>
    <row r="221" spans="1:3" ht="12.75">
      <c r="A221" s="298"/>
      <c r="B221" s="394"/>
      <c r="C221" s="484"/>
    </row>
    <row r="222" spans="1:3" ht="12.75">
      <c r="A222" s="298"/>
      <c r="B222" s="394"/>
      <c r="C222" s="484"/>
    </row>
    <row r="223" spans="1:3" ht="12.75">
      <c r="A223" s="298"/>
      <c r="B223" s="394"/>
      <c r="C223" s="484"/>
    </row>
    <row r="224" spans="1:3" ht="12.75">
      <c r="A224" s="298"/>
      <c r="B224" s="394"/>
      <c r="C224" s="484"/>
    </row>
    <row r="225" spans="1:3" ht="12.75">
      <c r="A225" s="298"/>
      <c r="B225" s="394"/>
      <c r="C225" s="484"/>
    </row>
    <row r="226" spans="1:3" ht="12.75">
      <c r="A226" s="298"/>
      <c r="B226" s="394"/>
      <c r="C226" s="484"/>
    </row>
    <row r="227" spans="1:3" ht="12.75">
      <c r="A227" s="298"/>
      <c r="B227" s="394"/>
      <c r="C227" s="484"/>
    </row>
    <row r="228" spans="1:3" ht="12.75">
      <c r="A228" s="298"/>
      <c r="B228" s="394"/>
      <c r="C228" s="484"/>
    </row>
    <row r="229" spans="1:3" ht="12.75">
      <c r="A229" s="298"/>
      <c r="B229" s="394"/>
      <c r="C229" s="484"/>
    </row>
    <row r="230" spans="1:3" ht="12.75">
      <c r="A230" s="298"/>
      <c r="B230" s="394"/>
      <c r="C230" s="484"/>
    </row>
    <row r="231" spans="1:3" ht="12.75">
      <c r="A231" s="298"/>
      <c r="B231" s="394"/>
      <c r="C231" s="484"/>
    </row>
    <row r="232" spans="1:3" ht="12.75">
      <c r="A232" s="298"/>
      <c r="B232" s="394"/>
      <c r="C232" s="484"/>
    </row>
    <row r="233" spans="1:3" ht="12.75">
      <c r="A233" s="298"/>
      <c r="B233" s="394"/>
      <c r="C233" s="484"/>
    </row>
    <row r="234" spans="1:3" ht="12.75">
      <c r="A234" s="298"/>
      <c r="B234" s="394"/>
      <c r="C234" s="484"/>
    </row>
    <row r="235" spans="1:3" ht="12.75">
      <c r="A235" s="298"/>
      <c r="B235" s="394"/>
      <c r="C235" s="484"/>
    </row>
    <row r="236" spans="1:3" ht="12.75">
      <c r="A236" s="298"/>
      <c r="B236" s="394"/>
      <c r="C236" s="484"/>
    </row>
    <row r="237" spans="1:3" ht="12.75">
      <c r="A237" s="298"/>
      <c r="B237" s="394"/>
      <c r="C237" s="484"/>
    </row>
    <row r="238" spans="1:3" ht="12.75">
      <c r="A238" s="298"/>
      <c r="B238" s="394"/>
      <c r="C238" s="484"/>
    </row>
    <row r="239" spans="1:3" ht="12.75">
      <c r="A239" s="298"/>
      <c r="B239" s="394"/>
      <c r="C239" s="484"/>
    </row>
    <row r="240" spans="1:3" ht="12.75">
      <c r="A240" s="298"/>
      <c r="B240" s="394"/>
      <c r="C240" s="484"/>
    </row>
    <row r="241" spans="1:3" ht="12.75">
      <c r="A241" s="298"/>
      <c r="B241" s="394"/>
      <c r="C241" s="484"/>
    </row>
    <row r="242" spans="1:3" ht="12.75">
      <c r="A242" s="298"/>
      <c r="B242" s="394"/>
      <c r="C242" s="484"/>
    </row>
    <row r="243" spans="1:3" ht="12.75">
      <c r="A243" s="298"/>
      <c r="B243" s="394"/>
      <c r="C243" s="484"/>
    </row>
    <row r="244" spans="1:3" ht="12.75">
      <c r="A244" s="298"/>
      <c r="B244" s="394"/>
      <c r="C244" s="484"/>
    </row>
    <row r="245" spans="1:3" ht="12.75">
      <c r="A245" s="298"/>
      <c r="B245" s="394"/>
      <c r="C245" s="484"/>
    </row>
    <row r="246" spans="1:3" ht="12.75">
      <c r="A246" s="298"/>
      <c r="B246" s="394"/>
      <c r="C246" s="484"/>
    </row>
    <row r="247" spans="1:3" ht="12.75">
      <c r="A247" s="298"/>
      <c r="B247" s="394"/>
      <c r="C247" s="484"/>
    </row>
    <row r="248" spans="1:3" ht="12.75">
      <c r="A248" s="298"/>
      <c r="B248" s="394"/>
      <c r="C248" s="484"/>
    </row>
    <row r="249" spans="1:3" ht="12.75">
      <c r="A249" s="298"/>
      <c r="B249" s="394"/>
      <c r="C249" s="484"/>
    </row>
    <row r="250" spans="1:3" ht="12.75">
      <c r="A250" s="298"/>
      <c r="B250" s="394"/>
      <c r="C250" s="484"/>
    </row>
    <row r="251" spans="1:3" ht="12.75">
      <c r="A251" s="298"/>
      <c r="B251" s="394"/>
      <c r="C251" s="484"/>
    </row>
    <row r="252" spans="1:3" ht="12.75">
      <c r="A252" s="298"/>
      <c r="B252" s="394"/>
      <c r="C252" s="484"/>
    </row>
    <row r="253" spans="1:3" ht="12.75">
      <c r="A253" s="298"/>
      <c r="B253" s="394"/>
      <c r="C253" s="484"/>
    </row>
    <row r="254" spans="1:3" ht="12.75">
      <c r="A254" s="298"/>
      <c r="B254" s="394"/>
      <c r="C254" s="484"/>
    </row>
    <row r="255" spans="1:3" ht="12.75">
      <c r="A255" s="298"/>
      <c r="B255" s="394"/>
      <c r="C255" s="484"/>
    </row>
    <row r="256" spans="1:3" ht="12.75">
      <c r="A256" s="298"/>
      <c r="B256" s="394"/>
      <c r="C256" s="484"/>
    </row>
    <row r="257" spans="1:3" ht="12.75">
      <c r="A257" s="298"/>
      <c r="B257" s="394"/>
      <c r="C257" s="484"/>
    </row>
    <row r="258" spans="1:3" ht="12.75">
      <c r="A258" s="298"/>
      <c r="B258" s="394"/>
      <c r="C258" s="484"/>
    </row>
    <row r="259" spans="1:3" ht="12.75">
      <c r="A259" s="298"/>
      <c r="B259" s="394"/>
      <c r="C259" s="484"/>
    </row>
    <row r="260" spans="1:3" ht="12.75">
      <c r="A260" s="298"/>
      <c r="B260" s="394"/>
      <c r="C260" s="484"/>
    </row>
    <row r="261" spans="1:3" ht="12.75">
      <c r="A261" s="298"/>
      <c r="B261" s="394"/>
      <c r="C261" s="484"/>
    </row>
    <row r="262" spans="1:3" ht="12.75">
      <c r="A262" s="298"/>
      <c r="B262" s="394"/>
      <c r="C262" s="484"/>
    </row>
    <row r="263" spans="1:3" ht="12.75">
      <c r="A263" s="298"/>
      <c r="B263" s="394"/>
      <c r="C263" s="484"/>
    </row>
    <row r="264" spans="1:3" ht="12.75">
      <c r="A264" s="298"/>
      <c r="B264" s="394"/>
      <c r="C264" s="484"/>
    </row>
    <row r="265" spans="1:3" ht="12.75">
      <c r="A265" s="298"/>
      <c r="B265" s="394"/>
      <c r="C265" s="484"/>
    </row>
    <row r="266" spans="1:3" ht="12.75">
      <c r="A266" s="298"/>
      <c r="B266" s="394"/>
      <c r="C266" s="484"/>
    </row>
    <row r="267" spans="1:3" ht="12.75">
      <c r="A267" s="298"/>
      <c r="B267" s="394"/>
      <c r="C267" s="484"/>
    </row>
    <row r="268" spans="1:3" ht="12.75">
      <c r="A268" s="298"/>
      <c r="B268" s="394"/>
      <c r="C268" s="484"/>
    </row>
    <row r="269" spans="1:3" ht="12.75">
      <c r="A269" s="298"/>
      <c r="B269" s="394"/>
      <c r="C269" s="484"/>
    </row>
    <row r="270" spans="1:3" ht="12.75">
      <c r="A270" s="298"/>
      <c r="B270" s="394"/>
      <c r="C270" s="484"/>
    </row>
    <row r="271" spans="1:3" ht="12.75">
      <c r="A271" s="298"/>
      <c r="B271" s="394"/>
      <c r="C271" s="484"/>
    </row>
    <row r="272" spans="1:3" ht="12.75">
      <c r="A272" s="298"/>
      <c r="B272" s="394"/>
      <c r="C272" s="484"/>
    </row>
    <row r="273" spans="1:3" ht="12.75">
      <c r="A273" s="298"/>
      <c r="B273" s="394"/>
      <c r="C273" s="484"/>
    </row>
    <row r="274" spans="1:3" ht="12.75">
      <c r="A274" s="298"/>
      <c r="B274" s="394"/>
      <c r="C274" s="484"/>
    </row>
    <row r="275" spans="1:3" ht="12.75">
      <c r="A275" s="298"/>
      <c r="B275" s="394"/>
      <c r="C275" s="484"/>
    </row>
    <row r="276" spans="1:3" ht="12.75">
      <c r="A276" s="298"/>
      <c r="B276" s="394"/>
      <c r="C276" s="484"/>
    </row>
    <row r="277" spans="1:3" ht="12.75">
      <c r="A277" s="298"/>
      <c r="B277" s="394"/>
      <c r="C277" s="484"/>
    </row>
    <row r="278" spans="1:3" ht="12.75">
      <c r="A278" s="298"/>
      <c r="B278" s="394"/>
      <c r="C278" s="484"/>
    </row>
    <row r="279" spans="1:3" ht="12.75">
      <c r="A279" s="298"/>
      <c r="B279" s="394"/>
      <c r="C279" s="484"/>
    </row>
    <row r="280" spans="1:3" ht="12.75">
      <c r="A280" s="298"/>
      <c r="B280" s="394"/>
      <c r="C280" s="484"/>
    </row>
    <row r="281" spans="1:3" ht="12.75">
      <c r="A281" s="298"/>
      <c r="B281" s="394"/>
      <c r="C281" s="484"/>
    </row>
    <row r="282" spans="1:3" ht="12.75">
      <c r="A282" s="298"/>
      <c r="B282" s="394"/>
      <c r="C282" s="484"/>
    </row>
    <row r="283" spans="1:3" ht="12.75">
      <c r="A283" s="298"/>
      <c r="B283" s="394"/>
      <c r="C283" s="484"/>
    </row>
    <row r="284" spans="1:3" ht="12.75">
      <c r="A284" s="298"/>
      <c r="B284" s="394"/>
      <c r="C284" s="484"/>
    </row>
    <row r="285" spans="1:3" ht="12.75">
      <c r="A285" s="298"/>
      <c r="B285" s="394"/>
      <c r="C285" s="484"/>
    </row>
    <row r="286" spans="1:3" ht="12.75">
      <c r="A286" s="298"/>
      <c r="B286" s="394"/>
      <c r="C286" s="484"/>
    </row>
    <row r="287" spans="1:3" ht="12.75">
      <c r="A287" s="298"/>
      <c r="B287" s="394"/>
      <c r="C287" s="484"/>
    </row>
    <row r="288" spans="1:3" ht="12.75">
      <c r="A288" s="298"/>
      <c r="B288" s="394"/>
      <c r="C288" s="484"/>
    </row>
    <row r="289" spans="1:3" ht="12.75">
      <c r="A289" s="298"/>
      <c r="B289" s="394"/>
      <c r="C289" s="484"/>
    </row>
    <row r="290" spans="1:3" ht="12.75">
      <c r="A290" s="298"/>
      <c r="B290" s="394"/>
      <c r="C290" s="484"/>
    </row>
    <row r="291" spans="1:3" ht="12.75">
      <c r="A291" s="298"/>
      <c r="B291" s="394"/>
      <c r="C291" s="484"/>
    </row>
    <row r="292" spans="1:3" ht="12.75">
      <c r="A292" s="298"/>
      <c r="B292" s="394"/>
      <c r="C292" s="484"/>
    </row>
    <row r="293" spans="1:3" ht="12.75">
      <c r="A293" s="298"/>
      <c r="B293" s="394"/>
      <c r="C293" s="484"/>
    </row>
    <row r="294" spans="1:3" ht="12.75">
      <c r="A294" s="298"/>
      <c r="B294" s="394"/>
      <c r="C294" s="484"/>
    </row>
    <row r="295" spans="1:3" ht="12.75">
      <c r="A295" s="298"/>
      <c r="B295" s="394"/>
      <c r="C295" s="484"/>
    </row>
    <row r="296" spans="1:3" ht="12.75">
      <c r="A296" s="298"/>
      <c r="B296" s="394"/>
      <c r="C296" s="484"/>
    </row>
    <row r="297" spans="1:3" ht="12.75">
      <c r="A297" s="298"/>
      <c r="B297" s="394"/>
      <c r="C297" s="484"/>
    </row>
    <row r="298" spans="1:3" ht="12.75">
      <c r="A298" s="298"/>
      <c r="B298" s="394"/>
      <c r="C298" s="484"/>
    </row>
    <row r="299" spans="1:3" ht="12.75">
      <c r="A299" s="298"/>
      <c r="B299" s="394"/>
      <c r="C299" s="484"/>
    </row>
    <row r="300" spans="1:3" ht="12.75">
      <c r="A300" s="298"/>
      <c r="B300" s="394"/>
      <c r="C300" s="484"/>
    </row>
    <row r="301" spans="1:3" ht="12.75">
      <c r="A301" s="298"/>
      <c r="B301" s="394"/>
      <c r="C301" s="484"/>
    </row>
    <row r="302" spans="1:3" ht="12.75">
      <c r="A302" s="298"/>
      <c r="B302" s="394"/>
      <c r="C302" s="484"/>
    </row>
    <row r="303" spans="1:3" ht="12.75">
      <c r="A303" s="298"/>
      <c r="B303" s="394"/>
      <c r="C303" s="484"/>
    </row>
    <row r="304" spans="1:3" ht="12.75">
      <c r="A304" s="298"/>
      <c r="B304" s="394"/>
      <c r="C304" s="484"/>
    </row>
    <row r="305" spans="1:3" ht="12.75">
      <c r="A305" s="298"/>
      <c r="B305" s="394"/>
      <c r="C305" s="484"/>
    </row>
    <row r="306" spans="1:3" ht="12.75">
      <c r="A306" s="298"/>
      <c r="B306" s="394"/>
      <c r="C306" s="484"/>
    </row>
    <row r="307" spans="1:3" ht="12.75">
      <c r="A307" s="298"/>
      <c r="B307" s="394"/>
      <c r="C307" s="484"/>
    </row>
    <row r="308" spans="1:3" ht="12.75">
      <c r="A308" s="298"/>
      <c r="B308" s="394"/>
      <c r="C308" s="484"/>
    </row>
    <row r="309" spans="1:3" ht="12.75">
      <c r="A309" s="298"/>
      <c r="B309" s="394"/>
      <c r="C309" s="484"/>
    </row>
    <row r="310" spans="1:3" ht="12.75">
      <c r="A310" s="298"/>
      <c r="B310" s="394"/>
      <c r="C310" s="484"/>
    </row>
    <row r="311" spans="1:3" ht="12.75">
      <c r="A311" s="298"/>
      <c r="B311" s="394"/>
      <c r="C311" s="484"/>
    </row>
    <row r="312" spans="1:3" ht="12.75">
      <c r="A312" s="298"/>
      <c r="B312" s="394"/>
      <c r="C312" s="484"/>
    </row>
    <row r="313" spans="1:3" ht="12.75">
      <c r="A313" s="298"/>
      <c r="B313" s="394"/>
      <c r="C313" s="484"/>
    </row>
    <row r="314" spans="1:3" ht="12.75">
      <c r="A314" s="298"/>
      <c r="B314" s="394"/>
      <c r="C314" s="484"/>
    </row>
    <row r="315" spans="1:3" ht="12.75">
      <c r="A315" s="298"/>
      <c r="B315" s="394"/>
      <c r="C315" s="484"/>
    </row>
    <row r="316" spans="1:3" ht="12.75">
      <c r="A316" s="298"/>
      <c r="B316" s="394"/>
      <c r="C316" s="484"/>
    </row>
    <row r="317" spans="1:3" ht="12.75">
      <c r="A317" s="298"/>
      <c r="B317" s="394"/>
      <c r="C317" s="484"/>
    </row>
    <row r="318" spans="1:3" ht="12.75">
      <c r="A318" s="298"/>
      <c r="B318" s="394"/>
      <c r="C318" s="484"/>
    </row>
    <row r="319" spans="1:3" ht="12.75">
      <c r="A319" s="298"/>
      <c r="B319" s="394"/>
      <c r="C319" s="484"/>
    </row>
    <row r="320" spans="1:3" ht="12.75">
      <c r="A320" s="298"/>
      <c r="B320" s="394"/>
      <c r="C320" s="484"/>
    </row>
    <row r="321" spans="1:3" ht="12.75">
      <c r="A321" s="298"/>
      <c r="B321" s="394"/>
      <c r="C321" s="484"/>
    </row>
    <row r="322" spans="1:3" ht="12.75">
      <c r="A322" s="298"/>
      <c r="B322" s="394"/>
      <c r="C322" s="484"/>
    </row>
    <row r="323" spans="1:3" ht="12.75">
      <c r="A323" s="298"/>
      <c r="B323" s="394"/>
      <c r="C323" s="484"/>
    </row>
    <row r="324" spans="1:3" ht="12.75">
      <c r="A324" s="298"/>
      <c r="B324" s="394"/>
      <c r="C324" s="484"/>
    </row>
    <row r="325" spans="1:3" ht="12.75">
      <c r="A325" s="298"/>
      <c r="B325" s="394"/>
      <c r="C325" s="484"/>
    </row>
    <row r="326" spans="1:3" ht="12.75">
      <c r="A326" s="298"/>
      <c r="B326" s="394"/>
      <c r="C326" s="484"/>
    </row>
    <row r="327" spans="1:3" ht="12.75">
      <c r="A327" s="298"/>
      <c r="B327" s="394"/>
      <c r="C327" s="484"/>
    </row>
    <row r="328" spans="1:3" ht="12.75">
      <c r="A328" s="298"/>
      <c r="B328" s="394"/>
      <c r="C328" s="484"/>
    </row>
    <row r="329" spans="1:3" ht="12.75">
      <c r="A329" s="298"/>
      <c r="B329" s="394"/>
      <c r="C329" s="484"/>
    </row>
    <row r="330" spans="1:3" ht="12.75">
      <c r="A330" s="298"/>
      <c r="B330" s="394"/>
      <c r="C330" s="484"/>
    </row>
    <row r="331" spans="1:3" ht="12.75">
      <c r="A331" s="298"/>
      <c r="B331" s="394"/>
      <c r="C331" s="484"/>
    </row>
    <row r="332" spans="1:3" ht="12.75">
      <c r="A332" s="298"/>
      <c r="B332" s="394"/>
      <c r="C332" s="484"/>
    </row>
    <row r="333" spans="1:3" ht="12.75">
      <c r="A333" s="298"/>
      <c r="B333" s="394"/>
      <c r="C333" s="484"/>
    </row>
    <row r="334" spans="1:3" ht="12.75">
      <c r="A334" s="298"/>
      <c r="B334" s="394"/>
      <c r="C334" s="484"/>
    </row>
    <row r="335" spans="1:3" ht="12.75">
      <c r="A335" s="298"/>
      <c r="B335" s="394"/>
      <c r="C335" s="484"/>
    </row>
    <row r="336" spans="1:3" ht="12.75">
      <c r="A336" s="298"/>
      <c r="B336" s="394"/>
      <c r="C336" s="484"/>
    </row>
    <row r="337" spans="1:3" ht="12.75">
      <c r="A337" s="298"/>
      <c r="B337" s="394"/>
      <c r="C337" s="484"/>
    </row>
    <row r="338" spans="1:3" ht="12.75">
      <c r="A338" s="298"/>
      <c r="B338" s="394"/>
      <c r="C338" s="484"/>
    </row>
    <row r="339" spans="1:3" ht="12.75">
      <c r="A339" s="298"/>
      <c r="B339" s="394"/>
      <c r="C339" s="484"/>
    </row>
    <row r="340" spans="1:3" ht="12.75">
      <c r="A340" s="298"/>
      <c r="B340" s="394"/>
      <c r="C340" s="484"/>
    </row>
    <row r="341" spans="1:3" ht="12.75">
      <c r="A341" s="298"/>
      <c r="B341" s="394"/>
      <c r="C341" s="484"/>
    </row>
    <row r="342" spans="1:3" ht="12.75">
      <c r="A342" s="298"/>
      <c r="B342" s="394"/>
      <c r="C342" s="484"/>
    </row>
    <row r="343" spans="1:3" ht="12.75">
      <c r="A343" s="298"/>
      <c r="B343" s="394"/>
      <c r="C343" s="484"/>
    </row>
    <row r="344" spans="1:3" ht="12.75">
      <c r="A344" s="298"/>
      <c r="B344" s="394"/>
      <c r="C344" s="484"/>
    </row>
    <row r="345" spans="1:3" ht="12.75">
      <c r="A345" s="298"/>
      <c r="B345" s="394"/>
      <c r="C345" s="484"/>
    </row>
    <row r="346" spans="1:3" ht="12.75">
      <c r="A346" s="298"/>
      <c r="B346" s="394"/>
      <c r="C346" s="484"/>
    </row>
    <row r="347" spans="1:3" ht="12.75">
      <c r="A347" s="298"/>
      <c r="B347" s="394"/>
      <c r="C347" s="484"/>
    </row>
    <row r="348" spans="1:3" ht="12.75">
      <c r="A348" s="298"/>
      <c r="B348" s="394"/>
      <c r="C348" s="484"/>
    </row>
    <row r="349" spans="1:3" ht="12.75">
      <c r="A349" s="298"/>
      <c r="B349" s="394"/>
      <c r="C349" s="484"/>
    </row>
    <row r="350" spans="1:3" ht="12.75">
      <c r="A350" s="298"/>
      <c r="B350" s="394"/>
      <c r="C350" s="484"/>
    </row>
    <row r="351" spans="1:3" ht="12.75">
      <c r="A351" s="298"/>
      <c r="B351" s="394"/>
      <c r="C351" s="484"/>
    </row>
    <row r="352" spans="1:3" ht="12.75">
      <c r="A352" s="298"/>
      <c r="B352" s="394"/>
      <c r="C352" s="484"/>
    </row>
    <row r="353" spans="1:3" ht="12.75">
      <c r="A353" s="298"/>
      <c r="B353" s="394"/>
      <c r="C353" s="484"/>
    </row>
    <row r="354" spans="1:3" ht="12.75">
      <c r="A354" s="298"/>
      <c r="B354" s="394"/>
      <c r="C354" s="484"/>
    </row>
    <row r="355" spans="1:3" ht="12.75">
      <c r="A355" s="298"/>
      <c r="B355" s="394"/>
      <c r="C355" s="484"/>
    </row>
    <row r="356" spans="1:3" ht="12.75">
      <c r="A356" s="298"/>
      <c r="B356" s="394"/>
      <c r="C356" s="484"/>
    </row>
    <row r="357" spans="1:3" ht="12.75">
      <c r="A357" s="298"/>
      <c r="B357" s="394"/>
      <c r="C357" s="484"/>
    </row>
    <row r="358" spans="1:3" ht="12.75">
      <c r="A358" s="298"/>
      <c r="B358" s="394"/>
      <c r="C358" s="484"/>
    </row>
    <row r="359" spans="1:3" ht="12.75">
      <c r="A359" s="298"/>
      <c r="B359" s="394"/>
      <c r="C359" s="484"/>
    </row>
    <row r="360" spans="1:3" ht="12.75">
      <c r="A360" s="298"/>
      <c r="B360" s="394"/>
      <c r="C360" s="484"/>
    </row>
    <row r="361" spans="1:3" ht="12.75">
      <c r="A361" s="298"/>
      <c r="B361" s="394"/>
      <c r="C361" s="484"/>
    </row>
    <row r="362" spans="1:3" ht="12.75">
      <c r="A362" s="298"/>
      <c r="B362" s="394"/>
      <c r="C362" s="484"/>
    </row>
    <row r="363" spans="1:3" ht="12.75">
      <c r="A363" s="298"/>
      <c r="B363" s="394"/>
      <c r="C363" s="484"/>
    </row>
    <row r="364" spans="1:3" ht="12.75">
      <c r="A364" s="298"/>
      <c r="B364" s="394"/>
      <c r="C364" s="484"/>
    </row>
    <row r="365" spans="1:3" ht="12.75">
      <c r="A365" s="298"/>
      <c r="B365" s="394"/>
      <c r="C365" s="484"/>
    </row>
    <row r="366" spans="1:3" ht="12.75">
      <c r="A366" s="298"/>
      <c r="B366" s="394"/>
      <c r="C366" s="484"/>
    </row>
    <row r="367" spans="1:3" ht="12.75">
      <c r="A367" s="298"/>
      <c r="B367" s="394"/>
      <c r="C367" s="484"/>
    </row>
    <row r="368" spans="1:3" ht="12.75">
      <c r="A368" s="298"/>
      <c r="B368" s="394"/>
      <c r="C368" s="484"/>
    </row>
    <row r="369" spans="1:3" ht="12.75">
      <c r="A369" s="298"/>
      <c r="B369" s="394"/>
      <c r="C369" s="484"/>
    </row>
    <row r="370" spans="1:3" ht="12.75">
      <c r="A370" s="298"/>
      <c r="B370" s="394"/>
      <c r="C370" s="484"/>
    </row>
    <row r="371" spans="1:3" ht="12.75">
      <c r="A371" s="298"/>
      <c r="B371" s="394"/>
      <c r="C371" s="484"/>
    </row>
    <row r="372" spans="1:3" ht="12.75">
      <c r="A372" s="298"/>
      <c r="B372" s="394"/>
      <c r="C372" s="484"/>
    </row>
    <row r="373" spans="1:3" ht="12.75">
      <c r="A373" s="298"/>
      <c r="B373" s="394"/>
      <c r="C373" s="484"/>
    </row>
    <row r="374" spans="1:3" ht="12.75">
      <c r="A374" s="298"/>
      <c r="B374" s="394"/>
      <c r="C374" s="484"/>
    </row>
    <row r="375" spans="1:3" ht="12.75">
      <c r="A375" s="298"/>
      <c r="B375" s="394"/>
      <c r="C375" s="484"/>
    </row>
    <row r="376" spans="1:3" ht="12.75">
      <c r="A376" s="298"/>
      <c r="B376" s="394"/>
      <c r="C376" s="484"/>
    </row>
    <row r="377" spans="1:3" ht="12.75">
      <c r="A377" s="298"/>
      <c r="B377" s="394"/>
      <c r="C377" s="484"/>
    </row>
    <row r="378" spans="1:3" ht="12.75">
      <c r="A378" s="298"/>
      <c r="B378" s="394"/>
      <c r="C378" s="484"/>
    </row>
    <row r="379" spans="1:3" ht="12.75">
      <c r="A379" s="298"/>
      <c r="B379" s="394"/>
      <c r="C379" s="484"/>
    </row>
    <row r="380" spans="1:3" ht="12.75">
      <c r="A380" s="298"/>
      <c r="B380" s="394"/>
      <c r="C380" s="484"/>
    </row>
    <row r="381" spans="1:3" ht="12.75">
      <c r="A381" s="298"/>
      <c r="B381" s="394"/>
      <c r="C381" s="484"/>
    </row>
    <row r="382" spans="1:3" ht="12.75">
      <c r="A382" s="298"/>
      <c r="B382" s="394"/>
      <c r="C382" s="484"/>
    </row>
    <row r="383" spans="1:3" ht="12.75">
      <c r="A383" s="298"/>
      <c r="B383" s="394"/>
      <c r="C383" s="484"/>
    </row>
    <row r="384" spans="1:3" ht="12.75">
      <c r="A384" s="298"/>
      <c r="B384" s="394"/>
      <c r="C384" s="484"/>
    </row>
    <row r="385" spans="1:3" ht="12.75">
      <c r="A385" s="298"/>
      <c r="B385" s="394"/>
      <c r="C385" s="484"/>
    </row>
    <row r="386" spans="1:3" ht="12.75">
      <c r="A386" s="298"/>
      <c r="B386" s="394"/>
      <c r="C386" s="484"/>
    </row>
    <row r="387" spans="1:3" ht="12.75">
      <c r="A387" s="298"/>
      <c r="B387" s="394"/>
      <c r="C387" s="484"/>
    </row>
    <row r="388" spans="1:3" ht="12.75">
      <c r="A388" s="298"/>
      <c r="B388" s="394"/>
      <c r="C388" s="484"/>
    </row>
    <row r="389" spans="1:3" ht="12.75">
      <c r="A389" s="298"/>
      <c r="B389" s="394"/>
      <c r="C389" s="484"/>
    </row>
    <row r="390" spans="1:3" ht="12.75">
      <c r="A390" s="298"/>
      <c r="B390" s="394"/>
      <c r="C390" s="484"/>
    </row>
    <row r="391" spans="1:3" ht="12.75">
      <c r="A391" s="298"/>
      <c r="B391" s="394"/>
      <c r="C391" s="484"/>
    </row>
    <row r="392" spans="1:3" ht="12.75">
      <c r="A392" s="298"/>
      <c r="B392" s="394"/>
      <c r="C392" s="484"/>
    </row>
    <row r="393" spans="1:3" ht="12.75">
      <c r="A393" s="298"/>
      <c r="B393" s="394"/>
      <c r="C393" s="484"/>
    </row>
    <row r="394" spans="1:3" ht="12.75">
      <c r="A394" s="298"/>
      <c r="B394" s="394"/>
      <c r="C394" s="484"/>
    </row>
    <row r="395" spans="1:3" ht="12.75">
      <c r="A395" s="298"/>
      <c r="B395" s="394"/>
      <c r="C395" s="484"/>
    </row>
    <row r="396" spans="1:3" ht="12.75">
      <c r="A396" s="298"/>
      <c r="B396" s="394"/>
      <c r="C396" s="484"/>
    </row>
    <row r="397" spans="1:3" ht="12.75">
      <c r="A397" s="298"/>
      <c r="B397" s="394"/>
      <c r="C397" s="484"/>
    </row>
    <row r="398" spans="1:3" ht="12.75">
      <c r="A398" s="298"/>
      <c r="B398" s="394"/>
      <c r="C398" s="484"/>
    </row>
    <row r="399" spans="1:3" ht="12.75">
      <c r="A399" s="298"/>
      <c r="B399" s="394"/>
      <c r="C399" s="484"/>
    </row>
    <row r="400" spans="1:3" ht="12.75">
      <c r="A400" s="298"/>
      <c r="B400" s="394"/>
      <c r="C400" s="484"/>
    </row>
    <row r="401" spans="1:3" ht="12.75">
      <c r="A401" s="298"/>
      <c r="B401" s="394"/>
      <c r="C401" s="484"/>
    </row>
    <row r="402" spans="1:3" ht="12.75">
      <c r="A402" s="298"/>
      <c r="B402" s="394"/>
      <c r="C402" s="484"/>
    </row>
    <row r="403" spans="1:3" ht="12.75">
      <c r="A403" s="298"/>
      <c r="B403" s="394"/>
      <c r="C403" s="484"/>
    </row>
    <row r="404" spans="1:3" ht="12.75">
      <c r="A404" s="298"/>
      <c r="B404" s="394"/>
      <c r="C404" s="484"/>
    </row>
    <row r="405" spans="1:3" ht="12.75">
      <c r="A405" s="298"/>
      <c r="B405" s="394"/>
      <c r="C405" s="484"/>
    </row>
    <row r="406" spans="1:3" ht="12.75">
      <c r="A406" s="298"/>
      <c r="B406" s="394"/>
      <c r="C406" s="484"/>
    </row>
    <row r="407" spans="1:3" ht="12.75">
      <c r="A407" s="298"/>
      <c r="B407" s="394"/>
      <c r="C407" s="484"/>
    </row>
    <row r="408" spans="1:3" ht="12.75">
      <c r="A408" s="298"/>
      <c r="B408" s="394"/>
      <c r="C408" s="484"/>
    </row>
    <row r="409" spans="1:3" ht="12.75">
      <c r="A409" s="298"/>
      <c r="B409" s="394"/>
      <c r="C409" s="484"/>
    </row>
    <row r="410" spans="1:3" ht="12.75">
      <c r="A410" s="298"/>
      <c r="B410" s="394"/>
      <c r="C410" s="484"/>
    </row>
    <row r="411" spans="1:3" ht="12.75">
      <c r="A411" s="298"/>
      <c r="B411" s="394"/>
      <c r="C411" s="484"/>
    </row>
    <row r="412" spans="1:3" ht="12.75">
      <c r="A412" s="298"/>
      <c r="B412" s="394"/>
      <c r="C412" s="484"/>
    </row>
    <row r="413" spans="1:3" ht="12.75">
      <c r="A413" s="298"/>
      <c r="B413" s="394"/>
      <c r="C413" s="484"/>
    </row>
    <row r="414" spans="1:3" ht="12.75">
      <c r="A414" s="298"/>
      <c r="B414" s="394"/>
      <c r="C414" s="484"/>
    </row>
    <row r="415" spans="1:3" ht="12.75">
      <c r="A415" s="298"/>
      <c r="B415" s="394"/>
      <c r="C415" s="484"/>
    </row>
    <row r="416" spans="1:3" ht="12.75">
      <c r="A416" s="298"/>
      <c r="B416" s="394"/>
      <c r="C416" s="484"/>
    </row>
    <row r="417" spans="1:3" ht="12.75">
      <c r="A417" s="298"/>
      <c r="B417" s="394"/>
      <c r="C417" s="484"/>
    </row>
    <row r="418" spans="1:3" ht="12.75">
      <c r="A418" s="298"/>
      <c r="B418" s="394"/>
      <c r="C418" s="484"/>
    </row>
    <row r="419" spans="1:3" ht="12.75">
      <c r="A419" s="298"/>
      <c r="B419" s="394"/>
      <c r="C419" s="484"/>
    </row>
    <row r="420" spans="1:3" ht="12.75">
      <c r="A420" s="298"/>
      <c r="B420" s="394"/>
      <c r="C420" s="484"/>
    </row>
    <row r="421" spans="1:3" ht="12.75">
      <c r="A421" s="298"/>
      <c r="B421" s="394"/>
      <c r="C421" s="484"/>
    </row>
    <row r="422" spans="1:3" ht="12.75">
      <c r="A422" s="298"/>
      <c r="B422" s="394"/>
      <c r="C422" s="484"/>
    </row>
    <row r="423" spans="1:3" ht="12.75">
      <c r="A423" s="298"/>
      <c r="B423" s="394"/>
      <c r="C423" s="484"/>
    </row>
    <row r="424" spans="1:3" ht="12.75">
      <c r="A424" s="298"/>
      <c r="B424" s="394"/>
      <c r="C424" s="484"/>
    </row>
    <row r="425" spans="1:3" ht="12.75">
      <c r="A425" s="298"/>
      <c r="B425" s="394"/>
      <c r="C425" s="484"/>
    </row>
    <row r="426" spans="1:3" ht="12.75">
      <c r="A426" s="298"/>
      <c r="B426" s="394"/>
      <c r="C426" s="484"/>
    </row>
    <row r="427" spans="1:3" ht="12.75">
      <c r="A427" s="298"/>
      <c r="B427" s="394"/>
      <c r="C427" s="484"/>
    </row>
    <row r="428" spans="1:3" ht="12.75">
      <c r="A428" s="298"/>
      <c r="B428" s="394"/>
      <c r="C428" s="484"/>
    </row>
    <row r="429" spans="1:3" ht="12.75">
      <c r="A429" s="298"/>
      <c r="B429" s="394"/>
      <c r="C429" s="484"/>
    </row>
    <row r="430" spans="1:3" ht="12.75">
      <c r="A430" s="298"/>
      <c r="B430" s="394"/>
      <c r="C430" s="484"/>
    </row>
    <row r="431" spans="1:3" ht="12.75">
      <c r="A431" s="298"/>
      <c r="B431" s="394"/>
      <c r="C431" s="484"/>
    </row>
    <row r="432" spans="1:3" ht="12.75">
      <c r="A432" s="298"/>
      <c r="B432" s="394"/>
      <c r="C432" s="484"/>
    </row>
    <row r="433" spans="1:3" ht="12.75">
      <c r="A433" s="298"/>
      <c r="B433" s="394"/>
      <c r="C433" s="484"/>
    </row>
    <row r="434" spans="1:3" ht="12.75">
      <c r="A434" s="298"/>
      <c r="B434" s="394"/>
      <c r="C434" s="484"/>
    </row>
    <row r="435" spans="1:3" ht="12.75">
      <c r="A435" s="298"/>
      <c r="B435" s="394"/>
      <c r="C435" s="484"/>
    </row>
    <row r="436" spans="1:3" ht="12.75">
      <c r="A436" s="298"/>
      <c r="B436" s="394"/>
      <c r="C436" s="484"/>
    </row>
    <row r="437" spans="1:3" ht="12.75">
      <c r="A437" s="298"/>
      <c r="B437" s="394"/>
      <c r="C437" s="484"/>
    </row>
    <row r="438" spans="1:3" ht="12.75">
      <c r="A438" s="298"/>
      <c r="B438" s="394"/>
      <c r="C438" s="484"/>
    </row>
    <row r="439" spans="1:3" ht="12.75">
      <c r="A439" s="298"/>
      <c r="B439" s="394"/>
      <c r="C439" s="484"/>
    </row>
    <row r="440" spans="1:3" ht="12.75">
      <c r="A440" s="298"/>
      <c r="B440" s="394"/>
      <c r="C440" s="484"/>
    </row>
    <row r="441" spans="1:3" ht="12.75">
      <c r="A441" s="298"/>
      <c r="B441" s="394"/>
      <c r="C441" s="484"/>
    </row>
    <row r="442" spans="1:3" ht="12.75">
      <c r="A442" s="298"/>
      <c r="B442" s="394"/>
      <c r="C442" s="484"/>
    </row>
    <row r="443" spans="1:3" ht="12.75">
      <c r="A443" s="298"/>
      <c r="B443" s="394"/>
      <c r="C443" s="484"/>
    </row>
    <row r="444" spans="1:3" ht="12.75">
      <c r="A444" s="298"/>
      <c r="B444" s="394"/>
      <c r="C444" s="484"/>
    </row>
    <row r="445" spans="1:3" ht="12.75">
      <c r="A445" s="298"/>
      <c r="B445" s="394"/>
      <c r="C445" s="484"/>
    </row>
    <row r="446" spans="1:3" ht="12.75">
      <c r="A446" s="298"/>
      <c r="B446" s="394"/>
      <c r="C446" s="484"/>
    </row>
    <row r="447" spans="1:3" ht="12.75">
      <c r="A447" s="298"/>
      <c r="B447" s="394"/>
      <c r="C447" s="484"/>
    </row>
    <row r="448" spans="1:3" ht="12.75">
      <c r="A448" s="298"/>
      <c r="B448" s="394"/>
      <c r="C448" s="484"/>
    </row>
    <row r="449" spans="1:3" ht="12.75">
      <c r="A449" s="298"/>
      <c r="B449" s="394"/>
      <c r="C449" s="484"/>
    </row>
    <row r="450" spans="1:3" ht="12.75">
      <c r="A450" s="298"/>
      <c r="B450" s="394"/>
      <c r="C450" s="484"/>
    </row>
    <row r="451" spans="1:3" ht="12.75">
      <c r="A451" s="298"/>
      <c r="B451" s="394"/>
      <c r="C451" s="484"/>
    </row>
    <row r="452" spans="1:3" ht="12.75">
      <c r="A452" s="298"/>
      <c r="B452" s="394"/>
      <c r="C452" s="484"/>
    </row>
    <row r="453" spans="1:3" ht="12.75">
      <c r="A453" s="298"/>
      <c r="B453" s="394"/>
      <c r="C453" s="484"/>
    </row>
    <row r="454" spans="1:3" ht="12.75">
      <c r="A454" s="298"/>
      <c r="B454" s="394"/>
      <c r="C454" s="484"/>
    </row>
    <row r="455" spans="1:3" ht="12.75">
      <c r="A455" s="298"/>
      <c r="B455" s="394"/>
      <c r="C455" s="484"/>
    </row>
    <row r="456" spans="1:3" ht="12.75">
      <c r="A456" s="298"/>
      <c r="B456" s="394"/>
      <c r="C456" s="484"/>
    </row>
    <row r="457" spans="1:3" ht="12.75">
      <c r="A457" s="298"/>
      <c r="B457" s="394"/>
      <c r="C457" s="484"/>
    </row>
    <row r="458" spans="1:3" ht="12.75">
      <c r="A458" s="298"/>
      <c r="B458" s="394"/>
      <c r="C458" s="484"/>
    </row>
    <row r="459" spans="1:3" ht="12.75">
      <c r="A459" s="298"/>
      <c r="B459" s="394"/>
      <c r="C459" s="484"/>
    </row>
    <row r="460" spans="1:3" ht="12.75">
      <c r="A460" s="298"/>
      <c r="B460" s="394"/>
      <c r="C460" s="484"/>
    </row>
    <row r="461" spans="1:3" ht="12.75">
      <c r="A461" s="298"/>
      <c r="B461" s="394"/>
      <c r="C461" s="484"/>
    </row>
    <row r="462" spans="1:3" ht="12.75">
      <c r="A462" s="298"/>
      <c r="B462" s="394"/>
      <c r="C462" s="484"/>
    </row>
    <row r="463" spans="1:3" ht="12.75">
      <c r="A463" s="298"/>
      <c r="B463" s="394"/>
      <c r="C463" s="484"/>
    </row>
    <row r="464" spans="1:3" ht="12.75">
      <c r="A464" s="298"/>
      <c r="B464" s="394"/>
      <c r="C464" s="484"/>
    </row>
    <row r="465" spans="1:3" ht="12.75">
      <c r="A465" s="298"/>
      <c r="B465" s="394"/>
      <c r="C465" s="484"/>
    </row>
    <row r="466" spans="1:3" ht="12.75">
      <c r="A466" s="298"/>
      <c r="B466" s="394"/>
      <c r="C466" s="484"/>
    </row>
    <row r="467" spans="1:3" ht="12.75">
      <c r="A467" s="298"/>
      <c r="B467" s="394"/>
      <c r="C467" s="484"/>
    </row>
    <row r="468" spans="1:3" ht="12.75">
      <c r="A468" s="298"/>
      <c r="B468" s="394"/>
      <c r="C468" s="484"/>
    </row>
    <row r="469" spans="1:3" ht="12.75">
      <c r="A469" s="298"/>
      <c r="B469" s="394"/>
      <c r="C469" s="484"/>
    </row>
    <row r="470" spans="1:3" ht="12.75">
      <c r="A470" s="298"/>
      <c r="B470" s="394"/>
      <c r="C470" s="484"/>
    </row>
    <row r="471" spans="1:3" ht="12.75">
      <c r="A471" s="298"/>
      <c r="B471" s="394"/>
      <c r="C471" s="484"/>
    </row>
    <row r="472" spans="1:3" ht="12.75">
      <c r="A472" s="298"/>
      <c r="B472" s="394"/>
      <c r="C472" s="484"/>
    </row>
    <row r="473" spans="1:3" ht="12.75">
      <c r="A473" s="298"/>
      <c r="B473" s="394"/>
      <c r="C473" s="484"/>
    </row>
    <row r="474" spans="1:3" ht="12.75">
      <c r="A474" s="298"/>
      <c r="B474" s="394"/>
      <c r="C474" s="484"/>
    </row>
    <row r="475" spans="1:3" ht="12.75">
      <c r="A475" s="298"/>
      <c r="B475" s="394"/>
      <c r="C475" s="484"/>
    </row>
    <row r="476" spans="1:3" ht="12.75">
      <c r="A476" s="298"/>
      <c r="B476" s="394"/>
      <c r="C476" s="484"/>
    </row>
    <row r="477" spans="1:3" ht="12.75">
      <c r="A477" s="298"/>
      <c r="B477" s="394"/>
      <c r="C477" s="484"/>
    </row>
    <row r="478" spans="1:3" ht="12.75">
      <c r="A478" s="298"/>
      <c r="B478" s="394"/>
      <c r="C478" s="484"/>
    </row>
    <row r="479" spans="1:3" ht="12.75">
      <c r="A479" s="298"/>
      <c r="B479" s="394"/>
      <c r="C479" s="484"/>
    </row>
    <row r="480" spans="1:3" ht="12.75">
      <c r="A480" s="298"/>
      <c r="B480" s="394"/>
      <c r="C480" s="484"/>
    </row>
    <row r="481" spans="1:3" ht="12.75">
      <c r="A481" s="298"/>
      <c r="B481" s="394"/>
      <c r="C481" s="484"/>
    </row>
    <row r="482" spans="1:3" ht="12.75">
      <c r="A482" s="298"/>
      <c r="B482" s="394"/>
      <c r="C482" s="484"/>
    </row>
    <row r="483" spans="1:3" ht="12.75">
      <c r="A483" s="298"/>
      <c r="B483" s="394"/>
      <c r="C483" s="484"/>
    </row>
    <row r="484" spans="1:3" ht="12.75">
      <c r="A484" s="298"/>
      <c r="B484" s="394"/>
      <c r="C484" s="484"/>
    </row>
    <row r="485" spans="1:3" ht="12.75">
      <c r="A485" s="298"/>
      <c r="B485" s="394"/>
      <c r="C485" s="484"/>
    </row>
    <row r="486" spans="1:3" ht="12.75">
      <c r="A486" s="298"/>
      <c r="B486" s="394"/>
      <c r="C486" s="484"/>
    </row>
    <row r="487" spans="1:3" ht="12.75">
      <c r="A487" s="298"/>
      <c r="B487" s="394"/>
      <c r="C487" s="484"/>
    </row>
    <row r="488" spans="1:3" ht="12.75">
      <c r="A488" s="298"/>
      <c r="B488" s="394"/>
      <c r="C488" s="484"/>
    </row>
    <row r="489" spans="1:3" ht="12.75">
      <c r="A489" s="298"/>
      <c r="B489" s="394"/>
      <c r="C489" s="484"/>
    </row>
    <row r="490" spans="1:3" ht="12.75">
      <c r="A490" s="298"/>
      <c r="B490" s="394"/>
      <c r="C490" s="484"/>
    </row>
    <row r="491" spans="1:3" ht="12.75">
      <c r="A491" s="298"/>
      <c r="B491" s="394"/>
      <c r="C491" s="484"/>
    </row>
    <row r="492" spans="1:3" ht="12.75">
      <c r="A492" s="298"/>
      <c r="B492" s="394"/>
      <c r="C492" s="484"/>
    </row>
    <row r="493" spans="1:3" ht="12.75">
      <c r="A493" s="298"/>
      <c r="B493" s="394"/>
      <c r="C493" s="484"/>
    </row>
    <row r="494" spans="1:3" ht="12.75">
      <c r="A494" s="298"/>
      <c r="B494" s="394"/>
      <c r="C494" s="484"/>
    </row>
    <row r="495" spans="1:3" ht="12.75">
      <c r="A495" s="298"/>
      <c r="B495" s="394"/>
      <c r="C495" s="484"/>
    </row>
    <row r="496" spans="1:3" ht="12.75">
      <c r="A496" s="298"/>
      <c r="B496" s="394"/>
      <c r="C496" s="484"/>
    </row>
    <row r="497" spans="1:3" ht="12.75">
      <c r="A497" s="298"/>
      <c r="B497" s="394"/>
      <c r="C497" s="484"/>
    </row>
    <row r="498" spans="1:3" ht="12.75">
      <c r="A498" s="298"/>
      <c r="B498" s="394"/>
      <c r="C498" s="484"/>
    </row>
    <row r="499" spans="1:3" ht="12.75">
      <c r="A499" s="298"/>
      <c r="B499" s="394"/>
      <c r="C499" s="484"/>
    </row>
    <row r="500" spans="1:3" ht="12.75">
      <c r="A500" s="298"/>
      <c r="B500" s="394"/>
      <c r="C500" s="484"/>
    </row>
    <row r="501" spans="1:3" ht="12.75">
      <c r="A501" s="298"/>
      <c r="B501" s="394"/>
      <c r="C501" s="484"/>
    </row>
    <row r="502" spans="1:3" ht="12.75">
      <c r="A502" s="298"/>
      <c r="B502" s="394"/>
      <c r="C502" s="484"/>
    </row>
    <row r="503" spans="1:3" ht="12.75">
      <c r="A503" s="298"/>
      <c r="B503" s="394"/>
      <c r="C503" s="484"/>
    </row>
    <row r="504" spans="1:3" ht="12.75">
      <c r="A504" s="298"/>
      <c r="B504" s="394"/>
      <c r="C504" s="484"/>
    </row>
    <row r="505" spans="1:3" ht="12.75">
      <c r="A505" s="298"/>
      <c r="B505" s="394"/>
      <c r="C505" s="484"/>
    </row>
    <row r="506" spans="1:3" ht="12.75">
      <c r="A506" s="298"/>
      <c r="B506" s="394"/>
      <c r="C506" s="484"/>
    </row>
    <row r="507" spans="1:3" ht="12.75">
      <c r="A507" s="298"/>
      <c r="B507" s="394"/>
      <c r="C507" s="484"/>
    </row>
    <row r="508" spans="1:3" ht="12.75">
      <c r="A508" s="298"/>
      <c r="B508" s="394"/>
      <c r="C508" s="484"/>
    </row>
    <row r="509" spans="1:3" ht="12.75">
      <c r="A509" s="298"/>
      <c r="B509" s="394"/>
      <c r="C509" s="484"/>
    </row>
    <row r="510" spans="1:3" ht="12.75">
      <c r="A510" s="298"/>
      <c r="B510" s="394"/>
      <c r="C510" s="484"/>
    </row>
    <row r="511" spans="1:3" ht="12.75">
      <c r="A511" s="298"/>
      <c r="B511" s="394"/>
      <c r="C511" s="484"/>
    </row>
    <row r="512" spans="1:3" ht="12.75">
      <c r="A512" s="298"/>
      <c r="B512" s="394"/>
      <c r="C512" s="484"/>
    </row>
    <row r="513" spans="1:3" ht="12.75">
      <c r="A513" s="298"/>
      <c r="B513" s="394"/>
      <c r="C513" s="484"/>
    </row>
    <row r="514" spans="1:3" ht="12.75">
      <c r="A514" s="298"/>
      <c r="B514" s="394"/>
      <c r="C514" s="484"/>
    </row>
    <row r="515" spans="1:3" ht="12.75">
      <c r="A515" s="298"/>
      <c r="B515" s="394"/>
      <c r="C515" s="484"/>
    </row>
    <row r="516" spans="1:3" ht="12.75">
      <c r="A516" s="298"/>
      <c r="B516" s="394"/>
      <c r="C516" s="484"/>
    </row>
    <row r="517" spans="1:3" ht="12.75">
      <c r="A517" s="298"/>
      <c r="B517" s="394"/>
      <c r="C517" s="484"/>
    </row>
    <row r="518" spans="1:3" ht="12.75">
      <c r="A518" s="298"/>
      <c r="B518" s="394"/>
      <c r="C518" s="484"/>
    </row>
    <row r="519" spans="1:3" ht="12.75">
      <c r="A519" s="298"/>
      <c r="B519" s="394"/>
      <c r="C519" s="484"/>
    </row>
    <row r="520" spans="1:3" ht="12.75">
      <c r="A520" s="298"/>
      <c r="B520" s="394"/>
      <c r="C520" s="484"/>
    </row>
    <row r="521" spans="1:3" ht="12.75">
      <c r="A521" s="298"/>
      <c r="B521" s="394"/>
      <c r="C521" s="484"/>
    </row>
    <row r="522" spans="1:3" ht="12.75">
      <c r="A522" s="298"/>
      <c r="B522" s="394"/>
      <c r="C522" s="484"/>
    </row>
    <row r="523" spans="1:3" ht="12.75">
      <c r="A523" s="298"/>
      <c r="B523" s="394"/>
      <c r="C523" s="484"/>
    </row>
    <row r="524" spans="1:3" ht="12.75">
      <c r="A524" s="298"/>
      <c r="B524" s="394"/>
      <c r="C524" s="484"/>
    </row>
    <row r="525" spans="1:3" ht="12.75">
      <c r="A525" s="298"/>
      <c r="B525" s="394"/>
      <c r="C525" s="484"/>
    </row>
    <row r="526" spans="1:3" ht="12.75">
      <c r="A526" s="298"/>
      <c r="B526" s="394"/>
      <c r="C526" s="484"/>
    </row>
    <row r="527" spans="1:3" ht="12.75">
      <c r="A527" s="298"/>
      <c r="B527" s="394"/>
      <c r="C527" s="484"/>
    </row>
    <row r="528" spans="1:3" ht="12.75">
      <c r="A528" s="298"/>
      <c r="B528" s="394"/>
      <c r="C528" s="484"/>
    </row>
    <row r="529" spans="1:3" ht="12.75">
      <c r="A529" s="298"/>
      <c r="B529" s="394"/>
      <c r="C529" s="484"/>
    </row>
    <row r="530" spans="1:3" ht="12.75">
      <c r="A530" s="298"/>
      <c r="B530" s="394"/>
      <c r="C530" s="484"/>
    </row>
    <row r="531" spans="1:3" ht="12.75">
      <c r="A531" s="298"/>
      <c r="B531" s="394"/>
      <c r="C531" s="484"/>
    </row>
    <row r="532" spans="1:3" ht="12.75">
      <c r="A532" s="298"/>
      <c r="B532" s="394"/>
      <c r="C532" s="484"/>
    </row>
    <row r="533" spans="1:3" ht="12.75">
      <c r="A533" s="298"/>
      <c r="B533" s="394"/>
      <c r="C533" s="484"/>
    </row>
    <row r="534" spans="1:3" ht="12.75">
      <c r="A534" s="298"/>
      <c r="B534" s="394"/>
      <c r="C534" s="484"/>
    </row>
    <row r="535" spans="1:3" ht="12.75">
      <c r="A535" s="298"/>
      <c r="B535" s="394"/>
      <c r="C535" s="484"/>
    </row>
    <row r="536" spans="1:3" ht="12.75">
      <c r="A536" s="298"/>
      <c r="B536" s="394"/>
      <c r="C536" s="484"/>
    </row>
    <row r="537" spans="1:3" ht="12.75">
      <c r="A537" s="298"/>
      <c r="B537" s="394"/>
      <c r="C537" s="484"/>
    </row>
    <row r="538" spans="1:3" ht="12.75">
      <c r="A538" s="298"/>
      <c r="B538" s="394"/>
      <c r="C538" s="484"/>
    </row>
    <row r="539" spans="1:3" ht="12.75">
      <c r="A539" s="298"/>
      <c r="B539" s="394"/>
      <c r="C539" s="484"/>
    </row>
    <row r="540" spans="1:3" ht="12.75">
      <c r="A540" s="298"/>
      <c r="B540" s="394"/>
      <c r="C540" s="484"/>
    </row>
    <row r="541" spans="1:3" ht="12.75">
      <c r="A541" s="298"/>
      <c r="B541" s="394"/>
      <c r="C541" s="484"/>
    </row>
    <row r="542" spans="1:3" ht="12.75">
      <c r="A542" s="298"/>
      <c r="B542" s="394"/>
      <c r="C542" s="484"/>
    </row>
    <row r="543" spans="1:3" ht="12.75">
      <c r="A543" s="298"/>
      <c r="B543" s="394"/>
      <c r="C543" s="484"/>
    </row>
    <row r="544" spans="1:3" ht="12.75">
      <c r="A544" s="298"/>
      <c r="B544" s="394"/>
      <c r="C544" s="484"/>
    </row>
    <row r="545" spans="1:3" ht="12.75">
      <c r="A545" s="298"/>
      <c r="B545" s="394"/>
      <c r="C545" s="484"/>
    </row>
    <row r="546" spans="1:3" ht="12.75">
      <c r="A546" s="298"/>
      <c r="B546" s="394"/>
      <c r="C546" s="484"/>
    </row>
    <row r="547" spans="1:3" ht="12.75">
      <c r="A547" s="298"/>
      <c r="B547" s="394"/>
      <c r="C547" s="484"/>
    </row>
    <row r="548" spans="1:3" ht="12.75">
      <c r="A548" s="298"/>
      <c r="B548" s="394"/>
      <c r="C548" s="484"/>
    </row>
    <row r="549" spans="1:3" ht="12.75">
      <c r="A549" s="298"/>
      <c r="B549" s="394"/>
      <c r="C549" s="484"/>
    </row>
    <row r="550" spans="1:3" ht="12.75">
      <c r="A550" s="298"/>
      <c r="B550" s="394"/>
      <c r="C550" s="484"/>
    </row>
    <row r="551" spans="1:3" ht="12.75">
      <c r="A551" s="298"/>
      <c r="B551" s="394"/>
      <c r="C551" s="484"/>
    </row>
    <row r="552" spans="1:3" ht="12.75">
      <c r="A552" s="298"/>
      <c r="B552" s="394"/>
      <c r="C552" s="484"/>
    </row>
    <row r="553" spans="1:3" ht="12.75">
      <c r="A553" s="298"/>
      <c r="B553" s="394"/>
      <c r="C553" s="484"/>
    </row>
    <row r="554" spans="1:3" ht="12.75">
      <c r="A554" s="298"/>
      <c r="B554" s="394"/>
      <c r="C554" s="484"/>
    </row>
    <row r="555" spans="1:3" ht="12.75">
      <c r="A555" s="298"/>
      <c r="B555" s="394"/>
      <c r="C555" s="484"/>
    </row>
    <row r="556" spans="1:3" ht="12.75">
      <c r="A556" s="298"/>
      <c r="B556" s="394"/>
      <c r="C556" s="484"/>
    </row>
    <row r="557" spans="1:3" ht="12.75">
      <c r="A557" s="298"/>
      <c r="B557" s="394"/>
      <c r="C557" s="484"/>
    </row>
    <row r="558" spans="1:3" ht="12.75">
      <c r="A558" s="298"/>
      <c r="B558" s="394"/>
      <c r="C558" s="484"/>
    </row>
    <row r="559" spans="1:3" ht="12.75">
      <c r="A559" s="298"/>
      <c r="B559" s="394"/>
      <c r="C559" s="484"/>
    </row>
    <row r="560" spans="1:3" ht="12.75">
      <c r="A560" s="298"/>
      <c r="B560" s="394"/>
      <c r="C560" s="484"/>
    </row>
    <row r="561" spans="1:3" ht="12.75">
      <c r="A561" s="298"/>
      <c r="B561" s="394"/>
      <c r="C561" s="484"/>
    </row>
    <row r="562" spans="1:3" ht="12.75">
      <c r="A562" s="298"/>
      <c r="B562" s="394"/>
      <c r="C562" s="484"/>
    </row>
    <row r="563" spans="1:3" ht="12.75">
      <c r="A563" s="298"/>
      <c r="B563" s="394"/>
      <c r="C563" s="484"/>
    </row>
    <row r="564" spans="1:3" ht="12.75">
      <c r="A564" s="298"/>
      <c r="B564" s="394"/>
      <c r="C564" s="484"/>
    </row>
    <row r="565" spans="1:3" ht="12.75">
      <c r="A565" s="298"/>
      <c r="B565" s="394"/>
      <c r="C565" s="484"/>
    </row>
    <row r="566" spans="1:3" ht="12.75">
      <c r="A566" s="298"/>
      <c r="B566" s="394"/>
      <c r="C566" s="484"/>
    </row>
    <row r="567" spans="1:3" ht="12.75">
      <c r="A567" s="298"/>
      <c r="B567" s="394"/>
      <c r="C567" s="484"/>
    </row>
    <row r="568" spans="1:3" ht="12.75">
      <c r="A568" s="298"/>
      <c r="B568" s="394"/>
      <c r="C568" s="484"/>
    </row>
    <row r="569" spans="1:3" ht="12.75">
      <c r="A569" s="298"/>
      <c r="B569" s="394"/>
      <c r="C569" s="484"/>
    </row>
    <row r="570" spans="1:3" ht="12.75">
      <c r="A570" s="298"/>
      <c r="B570" s="394"/>
      <c r="C570" s="484"/>
    </row>
    <row r="571" spans="1:3" ht="12.75">
      <c r="A571" s="298"/>
      <c r="B571" s="394"/>
      <c r="C571" s="484"/>
    </row>
    <row r="572" spans="1:3" ht="12.75">
      <c r="A572" s="298"/>
      <c r="B572" s="394"/>
      <c r="C572" s="484"/>
    </row>
    <row r="573" spans="1:3" ht="12.75">
      <c r="A573" s="298"/>
      <c r="B573" s="394"/>
      <c r="C573" s="484"/>
    </row>
    <row r="574" spans="1:3" ht="12.75">
      <c r="A574" s="298"/>
      <c r="B574" s="394"/>
      <c r="C574" s="484"/>
    </row>
    <row r="575" spans="1:3" ht="12.75">
      <c r="A575" s="298"/>
      <c r="B575" s="394"/>
      <c r="C575" s="484"/>
    </row>
    <row r="576" spans="1:3" ht="12.75">
      <c r="A576" s="298"/>
      <c r="B576" s="394"/>
      <c r="C576" s="484"/>
    </row>
    <row r="577" spans="1:3" ht="12.75">
      <c r="A577" s="298"/>
      <c r="B577" s="394"/>
      <c r="C577" s="484"/>
    </row>
    <row r="578" spans="1:3" ht="12.75">
      <c r="A578" s="298"/>
      <c r="B578" s="394"/>
      <c r="C578" s="484"/>
    </row>
    <row r="579" spans="1:3" ht="12.75">
      <c r="A579" s="298"/>
      <c r="B579" s="394"/>
      <c r="C579" s="484"/>
    </row>
    <row r="580" spans="1:3" ht="12.75">
      <c r="A580" s="298"/>
      <c r="B580" s="394"/>
      <c r="C580" s="484"/>
    </row>
    <row r="581" spans="1:3" ht="12.75">
      <c r="A581" s="298"/>
      <c r="B581" s="394"/>
      <c r="C581" s="484"/>
    </row>
    <row r="582" spans="1:3" ht="12.75">
      <c r="A582" s="298"/>
      <c r="B582" s="394"/>
      <c r="C582" s="484"/>
    </row>
    <row r="583" spans="1:3" ht="12.75">
      <c r="A583" s="298"/>
      <c r="B583" s="394"/>
      <c r="C583" s="484"/>
    </row>
    <row r="584" spans="1:3" ht="12.75">
      <c r="A584" s="298"/>
      <c r="B584" s="394"/>
      <c r="C584" s="484"/>
    </row>
    <row r="585" spans="1:3" ht="12.75">
      <c r="A585" s="298"/>
      <c r="B585" s="394"/>
      <c r="C585" s="484"/>
    </row>
    <row r="586" spans="1:3" ht="12.75">
      <c r="A586" s="298"/>
      <c r="B586" s="394"/>
      <c r="C586" s="484"/>
    </row>
    <row r="587" spans="1:3" ht="12.75">
      <c r="A587" s="298"/>
      <c r="B587" s="394"/>
      <c r="C587" s="484"/>
    </row>
    <row r="588" spans="1:3" ht="12.75">
      <c r="A588" s="298"/>
      <c r="B588" s="394"/>
      <c r="C588" s="484"/>
    </row>
    <row r="589" spans="1:3" ht="12.75">
      <c r="A589" s="298"/>
      <c r="B589" s="394"/>
      <c r="C589" s="484"/>
    </row>
    <row r="590" spans="1:3" ht="12.75">
      <c r="A590" s="298"/>
      <c r="B590" s="394"/>
      <c r="C590" s="484"/>
    </row>
    <row r="591" spans="1:3" ht="12.75">
      <c r="A591" s="298"/>
      <c r="B591" s="394"/>
      <c r="C591" s="484"/>
    </row>
    <row r="592" spans="1:3" ht="12.75">
      <c r="A592" s="298"/>
      <c r="B592" s="394"/>
      <c r="C592" s="484"/>
    </row>
    <row r="593" spans="1:3" ht="12.75">
      <c r="A593" s="298"/>
      <c r="B593" s="394"/>
      <c r="C593" s="484"/>
    </row>
    <row r="594" spans="1:3" ht="12.75">
      <c r="A594" s="298"/>
      <c r="B594" s="394"/>
      <c r="C594" s="484"/>
    </row>
    <row r="595" spans="1:3" ht="12.75">
      <c r="A595" s="298"/>
      <c r="B595" s="394"/>
      <c r="C595" s="484"/>
    </row>
    <row r="596" spans="1:3" ht="12.75">
      <c r="A596" s="298"/>
      <c r="B596" s="394"/>
      <c r="C596" s="484"/>
    </row>
    <row r="597" spans="1:3" ht="12.75">
      <c r="A597" s="298"/>
      <c r="B597" s="394"/>
      <c r="C597" s="484"/>
    </row>
    <row r="598" spans="1:3" ht="12.75">
      <c r="A598" s="298"/>
      <c r="B598" s="394"/>
      <c r="C598" s="484"/>
    </row>
    <row r="599" spans="1:3" ht="12.75">
      <c r="A599" s="298"/>
      <c r="B599" s="394"/>
      <c r="C599" s="484"/>
    </row>
    <row r="600" spans="1:3" ht="12.75">
      <c r="A600" s="298"/>
      <c r="B600" s="394"/>
      <c r="C600" s="484"/>
    </row>
    <row r="601" spans="1:3" ht="12.75">
      <c r="A601" s="298"/>
      <c r="B601" s="394"/>
      <c r="C601" s="484"/>
    </row>
    <row r="602" spans="1:3" ht="12.75">
      <c r="A602" s="298"/>
      <c r="B602" s="394"/>
      <c r="C602" s="484"/>
    </row>
    <row r="603" spans="1:3" ht="12.75">
      <c r="A603" s="298"/>
      <c r="B603" s="394"/>
      <c r="C603" s="484"/>
    </row>
    <row r="604" spans="1:3" ht="12.75">
      <c r="A604" s="298"/>
      <c r="B604" s="394"/>
      <c r="C604" s="484"/>
    </row>
    <row r="605" spans="1:3" ht="12.75">
      <c r="A605" s="298"/>
      <c r="B605" s="394"/>
      <c r="C605" s="484"/>
    </row>
    <row r="606" spans="1:3" ht="12.75">
      <c r="A606" s="298"/>
      <c r="B606" s="394"/>
      <c r="C606" s="484"/>
    </row>
    <row r="607" spans="1:3" ht="12.75">
      <c r="A607" s="298"/>
      <c r="B607" s="394"/>
      <c r="C607" s="484"/>
    </row>
    <row r="608" spans="1:3" ht="12.75">
      <c r="A608" s="298"/>
      <c r="B608" s="394"/>
      <c r="C608" s="484"/>
    </row>
    <row r="609" spans="1:3" ht="12.75">
      <c r="A609" s="298"/>
      <c r="B609" s="394"/>
      <c r="C609" s="484"/>
    </row>
    <row r="610" spans="1:3" ht="12.75">
      <c r="A610" s="298"/>
      <c r="B610" s="394"/>
      <c r="C610" s="484"/>
    </row>
    <row r="611" spans="1:3" ht="12.75">
      <c r="A611" s="298"/>
      <c r="B611" s="394"/>
      <c r="C611" s="484"/>
    </row>
    <row r="612" spans="1:3" ht="12.75">
      <c r="A612" s="298"/>
      <c r="B612" s="394"/>
      <c r="C612" s="484"/>
    </row>
    <row r="613" spans="1:3" ht="12.75">
      <c r="A613" s="298"/>
      <c r="B613" s="394"/>
      <c r="C613" s="484"/>
    </row>
    <row r="614" spans="1:3" ht="12.75">
      <c r="A614" s="298"/>
      <c r="B614" s="394"/>
      <c r="C614" s="484"/>
    </row>
    <row r="615" spans="1:3" ht="12.75">
      <c r="A615" s="298"/>
      <c r="B615" s="394"/>
      <c r="C615" s="484"/>
    </row>
    <row r="616" spans="1:3" ht="12.75">
      <c r="A616" s="298"/>
      <c r="B616" s="394"/>
      <c r="C616" s="484"/>
    </row>
    <row r="617" spans="1:3" ht="12.75">
      <c r="A617" s="298"/>
      <c r="B617" s="394"/>
      <c r="C617" s="484"/>
    </row>
    <row r="618" spans="1:3" ht="12.75">
      <c r="A618" s="298"/>
      <c r="B618" s="394"/>
      <c r="C618" s="484"/>
    </row>
    <row r="619" spans="1:3" ht="12.75">
      <c r="A619" s="298"/>
      <c r="B619" s="394"/>
      <c r="C619" s="484"/>
    </row>
    <row r="620" spans="1:3" ht="12.75">
      <c r="A620" s="298"/>
      <c r="B620" s="394"/>
      <c r="C620" s="484"/>
    </row>
    <row r="621" spans="1:3" ht="12.75">
      <c r="A621" s="298"/>
      <c r="B621" s="394"/>
      <c r="C621" s="484"/>
    </row>
    <row r="622" spans="1:3" ht="12.75">
      <c r="A622" s="298"/>
      <c r="B622" s="394"/>
      <c r="C622" s="484"/>
    </row>
    <row r="623" spans="1:3" ht="12.75">
      <c r="A623" s="298"/>
      <c r="B623" s="394"/>
      <c r="C623" s="484"/>
    </row>
    <row r="624" spans="1:3" ht="12.75">
      <c r="A624" s="298"/>
      <c r="B624" s="394"/>
      <c r="C624" s="484"/>
    </row>
    <row r="625" spans="1:3" ht="12.75">
      <c r="A625" s="298"/>
      <c r="B625" s="394"/>
      <c r="C625" s="484"/>
    </row>
    <row r="626" spans="1:3" ht="12.75">
      <c r="A626" s="298"/>
      <c r="B626" s="394"/>
      <c r="C626" s="484"/>
    </row>
    <row r="627" spans="1:3" ht="12.75">
      <c r="A627" s="298"/>
      <c r="B627" s="394"/>
      <c r="C627" s="484"/>
    </row>
    <row r="628" spans="1:3" ht="12.75">
      <c r="A628" s="298"/>
      <c r="B628" s="394"/>
      <c r="C628" s="484"/>
    </row>
    <row r="629" spans="1:3" ht="12.75">
      <c r="A629" s="298"/>
      <c r="B629" s="394"/>
      <c r="C629" s="484"/>
    </row>
    <row r="630" spans="1:3" ht="12.75">
      <c r="A630" s="298"/>
      <c r="B630" s="394"/>
      <c r="C630" s="484"/>
    </row>
    <row r="631" spans="1:3" ht="12.75">
      <c r="A631" s="298"/>
      <c r="B631" s="394"/>
      <c r="C631" s="484"/>
    </row>
    <row r="632" spans="1:3" ht="12.75">
      <c r="A632" s="298"/>
      <c r="B632" s="394"/>
      <c r="C632" s="484"/>
    </row>
    <row r="633" spans="1:3" ht="12.75">
      <c r="A633" s="298"/>
      <c r="B633" s="394"/>
      <c r="C633" s="484"/>
    </row>
    <row r="634" spans="1:3" ht="12.75">
      <c r="A634" s="298"/>
      <c r="B634" s="394"/>
      <c r="C634" s="484"/>
    </row>
    <row r="635" spans="1:3" ht="12.75">
      <c r="A635" s="298"/>
      <c r="B635" s="394"/>
      <c r="C635" s="484"/>
    </row>
    <row r="636" spans="1:3" ht="12.75">
      <c r="A636" s="298"/>
      <c r="B636" s="394"/>
      <c r="C636" s="484"/>
    </row>
    <row r="637" spans="1:3" ht="12.75">
      <c r="A637" s="298"/>
      <c r="B637" s="394"/>
      <c r="C637" s="484"/>
    </row>
    <row r="638" spans="1:3" ht="12.75">
      <c r="A638" s="298"/>
      <c r="B638" s="394"/>
      <c r="C638" s="484"/>
    </row>
    <row r="639" spans="1:3" ht="12.75">
      <c r="A639" s="298"/>
      <c r="B639" s="394"/>
      <c r="C639" s="484"/>
    </row>
    <row r="640" spans="1:3" ht="12.75">
      <c r="A640" s="298"/>
      <c r="B640" s="394"/>
      <c r="C640" s="484"/>
    </row>
    <row r="641" spans="1:3" ht="12.75">
      <c r="A641" s="298"/>
      <c r="B641" s="394"/>
      <c r="C641" s="484"/>
    </row>
    <row r="642" spans="1:3" ht="12.75">
      <c r="A642" s="298"/>
      <c r="B642" s="394"/>
      <c r="C642" s="484"/>
    </row>
    <row r="643" spans="1:3" ht="12.75">
      <c r="A643" s="298"/>
      <c r="B643" s="394"/>
      <c r="C643" s="484"/>
    </row>
    <row r="644" spans="1:3" ht="12.75">
      <c r="A644" s="298"/>
      <c r="B644" s="394"/>
      <c r="C644" s="484"/>
    </row>
    <row r="645" spans="1:3" ht="12.75">
      <c r="A645" s="298"/>
      <c r="B645" s="394"/>
      <c r="C645" s="484"/>
    </row>
    <row r="646" spans="1:3" ht="12.75">
      <c r="A646" s="298"/>
      <c r="B646" s="394"/>
      <c r="C646" s="484"/>
    </row>
    <row r="647" spans="1:3" ht="12.75">
      <c r="A647" s="298"/>
      <c r="B647" s="394"/>
      <c r="C647" s="484"/>
    </row>
    <row r="648" spans="1:3" ht="12.75">
      <c r="A648" s="298"/>
      <c r="B648" s="394"/>
      <c r="C648" s="484"/>
    </row>
    <row r="649" spans="1:3" ht="12.75">
      <c r="A649" s="298"/>
      <c r="B649" s="394"/>
      <c r="C649" s="484"/>
    </row>
    <row r="650" spans="1:3" ht="12.75">
      <c r="A650" s="298"/>
      <c r="B650" s="394"/>
      <c r="C650" s="484"/>
    </row>
    <row r="651" spans="1:3" ht="12.75">
      <c r="A651" s="298"/>
      <c r="B651" s="394"/>
      <c r="C651" s="484"/>
    </row>
    <row r="652" spans="1:3" ht="12.75">
      <c r="A652" s="298"/>
      <c r="B652" s="394"/>
      <c r="C652" s="484"/>
    </row>
    <row r="653" spans="1:3" ht="12.75">
      <c r="A653" s="298"/>
      <c r="B653" s="394"/>
      <c r="C653" s="484"/>
    </row>
    <row r="654" spans="1:3" ht="12.75">
      <c r="A654" s="298"/>
      <c r="B654" s="394"/>
      <c r="C654" s="484"/>
    </row>
    <row r="655" spans="1:3" ht="12.75">
      <c r="A655" s="298"/>
      <c r="B655" s="394"/>
      <c r="C655" s="484"/>
    </row>
    <row r="656" spans="1:3" ht="12.75">
      <c r="A656" s="298"/>
      <c r="B656" s="394"/>
      <c r="C656" s="484"/>
    </row>
    <row r="657" spans="1:3" ht="12.75">
      <c r="A657" s="298"/>
      <c r="B657" s="394"/>
      <c r="C657" s="484"/>
    </row>
    <row r="658" spans="1:3" ht="12.75">
      <c r="A658" s="298"/>
      <c r="B658" s="394"/>
      <c r="C658" s="484"/>
    </row>
    <row r="659" spans="1:3" ht="12.75">
      <c r="A659" s="298"/>
      <c r="B659" s="394"/>
      <c r="C659" s="484"/>
    </row>
    <row r="660" spans="1:3" ht="12.75">
      <c r="A660" s="298"/>
      <c r="B660" s="394"/>
      <c r="C660" s="484"/>
    </row>
    <row r="661" spans="1:3" ht="12.75">
      <c r="A661" s="298"/>
      <c r="B661" s="394"/>
      <c r="C661" s="484"/>
    </row>
    <row r="662" spans="1:3" ht="12.75">
      <c r="A662" s="298"/>
      <c r="B662" s="394"/>
      <c r="C662" s="484"/>
    </row>
    <row r="663" spans="1:3" ht="12.75">
      <c r="A663" s="298"/>
      <c r="B663" s="394"/>
      <c r="C663" s="484"/>
    </row>
    <row r="664" spans="1:3" ht="12.75">
      <c r="A664" s="298"/>
      <c r="B664" s="394"/>
      <c r="C664" s="484"/>
    </row>
    <row r="665" spans="1:3" ht="12.75">
      <c r="A665" s="298"/>
      <c r="B665" s="394"/>
      <c r="C665" s="484"/>
    </row>
    <row r="666" spans="1:3" ht="12.75">
      <c r="A666" s="298"/>
      <c r="B666" s="394"/>
      <c r="C666" s="484"/>
    </row>
    <row r="667" spans="1:3" ht="12.75">
      <c r="A667" s="298"/>
      <c r="B667" s="394"/>
      <c r="C667" s="484"/>
    </row>
    <row r="668" spans="1:3" ht="12.75">
      <c r="A668" s="298"/>
      <c r="B668" s="394"/>
      <c r="C668" s="484"/>
    </row>
    <row r="669" spans="1:3" ht="12.75">
      <c r="A669" s="298"/>
      <c r="B669" s="394"/>
      <c r="C669" s="484"/>
    </row>
    <row r="670" spans="1:3" ht="12.75">
      <c r="A670" s="298"/>
      <c r="B670" s="394"/>
      <c r="C670" s="484"/>
    </row>
    <row r="671" spans="1:3" ht="12.75">
      <c r="A671" s="298"/>
      <c r="B671" s="394"/>
      <c r="C671" s="484"/>
    </row>
    <row r="672" spans="1:3" ht="12.75">
      <c r="A672" s="298"/>
      <c r="B672" s="394"/>
      <c r="C672" s="484"/>
    </row>
    <row r="673" spans="1:3" ht="12.75">
      <c r="A673" s="298"/>
      <c r="B673" s="394"/>
      <c r="C673" s="484"/>
    </row>
    <row r="674" spans="1:3" ht="12.75">
      <c r="A674" s="298"/>
      <c r="B674" s="394"/>
      <c r="C674" s="484"/>
    </row>
    <row r="675" spans="1:3" ht="12.75">
      <c r="A675" s="298"/>
      <c r="B675" s="394"/>
      <c r="C675" s="484"/>
    </row>
    <row r="676" spans="1:3" ht="12.75">
      <c r="A676" s="298"/>
      <c r="B676" s="394"/>
      <c r="C676" s="484"/>
    </row>
    <row r="677" spans="1:3" ht="12.75">
      <c r="A677" s="298"/>
      <c r="B677" s="394"/>
      <c r="C677" s="484"/>
    </row>
    <row r="678" spans="1:3" ht="12.75">
      <c r="A678" s="298"/>
      <c r="B678" s="394"/>
      <c r="C678" s="484"/>
    </row>
    <row r="679" spans="1:3" ht="12.75">
      <c r="A679" s="298"/>
      <c r="B679" s="394"/>
      <c r="C679" s="484"/>
    </row>
    <row r="680" spans="1:3" ht="12.75">
      <c r="A680" s="298"/>
      <c r="B680" s="394"/>
      <c r="C680" s="484"/>
    </row>
    <row r="681" spans="1:3" ht="12.75">
      <c r="A681" s="298"/>
      <c r="B681" s="394"/>
      <c r="C681" s="484"/>
    </row>
    <row r="682" spans="1:3" ht="12.75">
      <c r="A682" s="298"/>
      <c r="B682" s="394"/>
      <c r="C682" s="484"/>
    </row>
    <row r="683" spans="1:3" ht="12.75">
      <c r="A683" s="298"/>
      <c r="B683" s="394"/>
      <c r="C683" s="484"/>
    </row>
    <row r="684" spans="1:3" ht="12.75">
      <c r="A684" s="298"/>
      <c r="B684" s="394"/>
      <c r="C684" s="484"/>
    </row>
    <row r="685" spans="1:3" ht="12.75">
      <c r="A685" s="298"/>
      <c r="B685" s="394"/>
      <c r="C685" s="484"/>
    </row>
    <row r="686" spans="1:3" ht="12.75">
      <c r="A686" s="298"/>
      <c r="B686" s="394"/>
      <c r="C686" s="484"/>
    </row>
    <row r="687" spans="1:3" ht="12.75">
      <c r="A687" s="298"/>
      <c r="B687" s="394"/>
      <c r="C687" s="484"/>
    </row>
    <row r="688" spans="1:3" ht="12.75">
      <c r="A688" s="298"/>
      <c r="B688" s="394"/>
      <c r="C688" s="484"/>
    </row>
    <row r="689" spans="1:3" ht="12.75">
      <c r="A689" s="298"/>
      <c r="B689" s="394"/>
      <c r="C689" s="484"/>
    </row>
    <row r="690" spans="1:3" ht="12.75">
      <c r="A690" s="298"/>
      <c r="B690" s="394"/>
      <c r="C690" s="484"/>
    </row>
    <row r="691" spans="1:3" ht="12.75">
      <c r="A691" s="298"/>
      <c r="B691" s="394"/>
      <c r="C691" s="484"/>
    </row>
    <row r="692" spans="1:3" ht="12.75">
      <c r="A692" s="298"/>
      <c r="B692" s="394"/>
      <c r="C692" s="484"/>
    </row>
    <row r="693" spans="1:3" ht="12.75">
      <c r="A693" s="298"/>
      <c r="B693" s="394"/>
      <c r="C693" s="484"/>
    </row>
    <row r="694" spans="1:3" ht="12.75">
      <c r="A694" s="298"/>
      <c r="B694" s="394"/>
      <c r="C694" s="484"/>
    </row>
    <row r="695" spans="1:3" ht="12.75">
      <c r="A695" s="298"/>
      <c r="B695" s="394"/>
      <c r="C695" s="484"/>
    </row>
    <row r="696" spans="1:3" ht="12.75">
      <c r="A696" s="298"/>
      <c r="B696" s="394"/>
      <c r="C696" s="484"/>
    </row>
    <row r="697" spans="1:3" ht="12.75">
      <c r="A697" s="298"/>
      <c r="B697" s="394"/>
      <c r="C697" s="484"/>
    </row>
    <row r="698" spans="1:3" ht="12.75">
      <c r="A698" s="298"/>
      <c r="B698" s="394"/>
      <c r="C698" s="484"/>
    </row>
    <row r="699" spans="1:3" ht="12.75">
      <c r="A699" s="298"/>
      <c r="B699" s="394"/>
      <c r="C699" s="484"/>
    </row>
    <row r="700" spans="1:3" ht="12.75">
      <c r="A700" s="298"/>
      <c r="B700" s="394"/>
      <c r="C700" s="484"/>
    </row>
    <row r="701" spans="1:3" ht="12.75">
      <c r="A701" s="298"/>
      <c r="B701" s="394"/>
      <c r="C701" s="484"/>
    </row>
    <row r="702" spans="1:3" ht="12.75">
      <c r="A702" s="298"/>
      <c r="B702" s="394"/>
      <c r="C702" s="484"/>
    </row>
    <row r="703" spans="1:3" ht="12.75">
      <c r="A703" s="298"/>
      <c r="B703" s="394"/>
      <c r="C703" s="484"/>
    </row>
    <row r="704" spans="1:3" ht="12.75">
      <c r="A704" s="298"/>
      <c r="B704" s="394"/>
      <c r="C704" s="484"/>
    </row>
    <row r="705" spans="1:3" ht="12.75">
      <c r="A705" s="298"/>
      <c r="B705" s="394"/>
      <c r="C705" s="484"/>
    </row>
    <row r="706" spans="1:3" ht="12.75">
      <c r="A706" s="298"/>
      <c r="B706" s="394"/>
      <c r="C706" s="484"/>
    </row>
    <row r="707" spans="1:3" ht="12.75">
      <c r="A707" s="298"/>
      <c r="B707" s="394"/>
      <c r="C707" s="484"/>
    </row>
    <row r="708" spans="1:3" ht="12.75">
      <c r="A708" s="298"/>
      <c r="B708" s="394"/>
      <c r="C708" s="484"/>
    </row>
    <row r="709" spans="1:3" ht="12.75">
      <c r="A709" s="298"/>
      <c r="B709" s="394"/>
      <c r="C709" s="484"/>
    </row>
    <row r="710" spans="1:3" ht="12.75">
      <c r="A710" s="298"/>
      <c r="B710" s="394"/>
      <c r="C710" s="484"/>
    </row>
    <row r="711" spans="1:3" ht="12.75">
      <c r="A711" s="298"/>
      <c r="B711" s="394"/>
      <c r="C711" s="484"/>
    </row>
    <row r="712" spans="1:3" ht="12.75">
      <c r="A712" s="298"/>
      <c r="B712" s="394"/>
      <c r="C712" s="484"/>
    </row>
    <row r="713" spans="1:3" ht="12.75">
      <c r="A713" s="298"/>
      <c r="B713" s="394"/>
      <c r="C713" s="484"/>
    </row>
    <row r="714" spans="1:3" ht="12.75">
      <c r="A714" s="298"/>
      <c r="B714" s="394"/>
      <c r="C714" s="484"/>
    </row>
    <row r="715" spans="1:3" ht="12.75">
      <c r="A715" s="298"/>
      <c r="B715" s="394"/>
      <c r="C715" s="484"/>
    </row>
    <row r="716" spans="1:3" ht="12.75">
      <c r="A716" s="298"/>
      <c r="B716" s="394"/>
      <c r="C716" s="484"/>
    </row>
    <row r="717" spans="1:3" ht="12.75">
      <c r="A717" s="298"/>
      <c r="B717" s="394"/>
      <c r="C717" s="484"/>
    </row>
    <row r="718" spans="1:3" ht="12.75">
      <c r="A718" s="298"/>
      <c r="B718" s="394"/>
      <c r="C718" s="484"/>
    </row>
    <row r="719" spans="1:3" ht="12.75">
      <c r="A719" s="298"/>
      <c r="B719" s="394"/>
      <c r="C719" s="484"/>
    </row>
    <row r="720" spans="1:3" ht="12.75">
      <c r="A720" s="298"/>
      <c r="B720" s="394"/>
      <c r="C720" s="484"/>
    </row>
    <row r="721" spans="1:3" ht="12.75">
      <c r="A721" s="298"/>
      <c r="B721" s="394"/>
      <c r="C721" s="484"/>
    </row>
    <row r="722" spans="1:3" ht="12.75">
      <c r="A722" s="298"/>
      <c r="B722" s="394"/>
      <c r="C722" s="484"/>
    </row>
    <row r="723" spans="1:3" ht="12.75">
      <c r="A723" s="298"/>
      <c r="B723" s="394"/>
      <c r="C723" s="484"/>
    </row>
    <row r="724" spans="1:3" ht="12.75">
      <c r="A724" s="298"/>
      <c r="B724" s="394"/>
      <c r="C724" s="484"/>
    </row>
    <row r="725" spans="1:3" ht="12.75">
      <c r="A725" s="298"/>
      <c r="B725" s="394"/>
      <c r="C725" s="484"/>
    </row>
    <row r="726" spans="1:3" ht="12.75">
      <c r="A726" s="298"/>
      <c r="B726" s="394"/>
      <c r="C726" s="484"/>
    </row>
    <row r="727" spans="1:3" ht="12.75">
      <c r="A727" s="298"/>
      <c r="B727" s="394"/>
      <c r="C727" s="484"/>
    </row>
    <row r="728" spans="1:3" ht="12.75">
      <c r="A728" s="298"/>
      <c r="B728" s="394"/>
      <c r="C728" s="484"/>
    </row>
    <row r="729" spans="1:3" ht="12.75">
      <c r="A729" s="298"/>
      <c r="B729" s="394"/>
      <c r="C729" s="484"/>
    </row>
    <row r="730" spans="1:3" ht="12.75">
      <c r="A730" s="298"/>
      <c r="B730" s="394"/>
      <c r="C730" s="484"/>
    </row>
    <row r="731" spans="1:3" ht="12.75">
      <c r="A731" s="298"/>
      <c r="B731" s="394"/>
      <c r="C731" s="484"/>
    </row>
    <row r="732" spans="1:3" ht="12.75">
      <c r="A732" s="298"/>
      <c r="B732" s="394"/>
      <c r="C732" s="484"/>
    </row>
    <row r="733" spans="1:3" ht="12.75">
      <c r="A733" s="298"/>
      <c r="B733" s="394"/>
      <c r="C733" s="484"/>
    </row>
    <row r="734" spans="1:3" ht="12.75">
      <c r="A734" s="298"/>
      <c r="B734" s="394"/>
      <c r="C734" s="484"/>
    </row>
    <row r="735" spans="1:3" ht="12.75">
      <c r="A735" s="298"/>
      <c r="B735" s="394"/>
      <c r="C735" s="484"/>
    </row>
    <row r="736" spans="1:3" ht="12.75">
      <c r="A736" s="298"/>
      <c r="B736" s="394"/>
      <c r="C736" s="484"/>
    </row>
    <row r="737" spans="1:3" ht="12.75">
      <c r="A737" s="298"/>
      <c r="B737" s="394"/>
      <c r="C737" s="484"/>
    </row>
    <row r="738" spans="1:3" ht="12.75">
      <c r="A738" s="298"/>
      <c r="B738" s="394"/>
      <c r="C738" s="484"/>
    </row>
    <row r="739" spans="1:3" ht="12.75">
      <c r="A739" s="298"/>
      <c r="B739" s="394"/>
      <c r="C739" s="484"/>
    </row>
    <row r="740" spans="1:3" ht="12.75">
      <c r="A740" s="298"/>
      <c r="B740" s="394"/>
      <c r="C740" s="484"/>
    </row>
    <row r="741" spans="1:3" ht="12.75">
      <c r="A741" s="298"/>
      <c r="B741" s="394"/>
      <c r="C741" s="484"/>
    </row>
    <row r="742" spans="1:3" ht="12.75">
      <c r="A742" s="298"/>
      <c r="B742" s="394"/>
      <c r="C742" s="484"/>
    </row>
    <row r="743" spans="1:3" ht="12.75">
      <c r="A743" s="298"/>
      <c r="B743" s="394"/>
      <c r="C743" s="484"/>
    </row>
    <row r="744" spans="1:3" ht="12.75">
      <c r="A744" s="298"/>
      <c r="B744" s="394"/>
      <c r="C744" s="484"/>
    </row>
    <row r="745" spans="1:3" ht="12.75">
      <c r="A745" s="298"/>
      <c r="B745" s="394"/>
      <c r="C745" s="484"/>
    </row>
    <row r="746" spans="1:3" ht="12.75">
      <c r="A746" s="298"/>
      <c r="B746" s="394"/>
      <c r="C746" s="484"/>
    </row>
    <row r="747" spans="1:3" ht="12.75">
      <c r="A747" s="298"/>
      <c r="B747" s="394"/>
      <c r="C747" s="484"/>
    </row>
    <row r="748" spans="1:3" ht="12.75">
      <c r="A748" s="298"/>
      <c r="B748" s="394"/>
      <c r="C748" s="484"/>
    </row>
    <row r="749" spans="1:3" ht="12.75">
      <c r="A749" s="298"/>
      <c r="B749" s="394"/>
      <c r="C749" s="484"/>
    </row>
    <row r="750" spans="1:3" ht="12.75">
      <c r="A750" s="298"/>
      <c r="B750" s="394"/>
      <c r="C750" s="484"/>
    </row>
    <row r="751" spans="1:3" ht="12.75">
      <c r="A751" s="298"/>
      <c r="B751" s="394"/>
      <c r="C751" s="484"/>
    </row>
    <row r="752" spans="1:3" ht="12.75">
      <c r="A752" s="298"/>
      <c r="B752" s="394"/>
      <c r="C752" s="484"/>
    </row>
    <row r="753" spans="1:3" ht="12.75">
      <c r="A753" s="298"/>
      <c r="B753" s="394"/>
      <c r="C753" s="484"/>
    </row>
    <row r="754" spans="1:3" ht="12.75">
      <c r="A754" s="298"/>
      <c r="B754" s="394"/>
      <c r="C754" s="484"/>
    </row>
    <row r="755" spans="1:3" ht="12.75">
      <c r="A755" s="298"/>
      <c r="B755" s="394"/>
      <c r="C755" s="484"/>
    </row>
    <row r="756" spans="1:3" ht="12.75">
      <c r="A756" s="298"/>
      <c r="B756" s="394"/>
      <c r="C756" s="484"/>
    </row>
    <row r="757" spans="1:3" ht="12.75">
      <c r="A757" s="298"/>
      <c r="B757" s="394"/>
      <c r="C757" s="484"/>
    </row>
    <row r="758" spans="1:3" ht="12.75">
      <c r="A758" s="298"/>
      <c r="B758" s="394"/>
      <c r="C758" s="484"/>
    </row>
    <row r="759" spans="1:3" ht="12.75">
      <c r="A759" s="298"/>
      <c r="B759" s="394"/>
      <c r="C759" s="484"/>
    </row>
    <row r="760" spans="1:3" ht="12.75">
      <c r="A760" s="298"/>
      <c r="B760" s="394"/>
      <c r="C760" s="484"/>
    </row>
    <row r="761" spans="1:3" ht="12.75">
      <c r="A761" s="298"/>
      <c r="B761" s="394"/>
      <c r="C761" s="484"/>
    </row>
    <row r="762" spans="1:3" ht="12.75">
      <c r="A762" s="298"/>
      <c r="B762" s="394"/>
      <c r="C762" s="484"/>
    </row>
    <row r="763" spans="1:3" ht="12.75">
      <c r="A763" s="298"/>
      <c r="B763" s="394"/>
      <c r="C763" s="484"/>
    </row>
    <row r="764" spans="1:3" ht="12.75">
      <c r="A764" s="298"/>
      <c r="B764" s="394"/>
      <c r="C764" s="484"/>
    </row>
    <row r="765" spans="1:3" ht="12.75">
      <c r="A765" s="298"/>
      <c r="B765" s="394"/>
      <c r="C765" s="484"/>
    </row>
    <row r="766" spans="1:3" ht="12.75">
      <c r="A766" s="298"/>
      <c r="B766" s="394"/>
      <c r="C766" s="484"/>
    </row>
    <row r="767" spans="1:3" ht="12.75">
      <c r="A767" s="298"/>
      <c r="B767" s="394"/>
      <c r="C767" s="484"/>
    </row>
    <row r="768" spans="1:3" ht="12.75">
      <c r="A768" s="298"/>
      <c r="B768" s="394"/>
      <c r="C768" s="484"/>
    </row>
    <row r="769" spans="1:3" ht="12.75">
      <c r="A769" s="298"/>
      <c r="B769" s="394"/>
      <c r="C769" s="484"/>
    </row>
    <row r="770" spans="1:3" ht="12.75">
      <c r="A770" s="298"/>
      <c r="B770" s="394"/>
      <c r="C770" s="484"/>
    </row>
    <row r="771" spans="1:3" ht="12.75">
      <c r="A771" s="298"/>
      <c r="B771" s="394"/>
      <c r="C771" s="484"/>
    </row>
    <row r="772" spans="1:3" ht="12.75">
      <c r="A772" s="298"/>
      <c r="B772" s="394"/>
      <c r="C772" s="484"/>
    </row>
    <row r="773" spans="1:3" ht="12.75">
      <c r="A773" s="298"/>
      <c r="B773" s="394"/>
      <c r="C773" s="484"/>
    </row>
    <row r="774" spans="1:3" ht="12.75">
      <c r="A774" s="298"/>
      <c r="B774" s="394"/>
      <c r="C774" s="484"/>
    </row>
    <row r="775" spans="1:3" ht="12.75">
      <c r="A775" s="298"/>
      <c r="B775" s="394"/>
      <c r="C775" s="484"/>
    </row>
    <row r="776" spans="1:3" ht="12.75">
      <c r="A776" s="298"/>
      <c r="B776" s="394"/>
      <c r="C776" s="484"/>
    </row>
    <row r="777" spans="1:3" ht="12.75">
      <c r="A777" s="298"/>
      <c r="B777" s="394"/>
      <c r="C777" s="484"/>
    </row>
    <row r="778" spans="1:3" ht="12.75">
      <c r="A778" s="298"/>
      <c r="B778" s="394"/>
      <c r="C778" s="484"/>
    </row>
    <row r="779" spans="1:3" ht="12.75">
      <c r="A779" s="298"/>
      <c r="B779" s="394"/>
      <c r="C779" s="484"/>
    </row>
    <row r="780" spans="1:3" ht="12.75">
      <c r="A780" s="298"/>
      <c r="B780" s="394"/>
      <c r="C780" s="484"/>
    </row>
    <row r="781" spans="1:3" ht="12.75">
      <c r="A781" s="298"/>
      <c r="B781" s="394"/>
      <c r="C781" s="484"/>
    </row>
    <row r="782" spans="1:3" ht="12.75">
      <c r="A782" s="298"/>
      <c r="B782" s="394"/>
      <c r="C782" s="484"/>
    </row>
    <row r="783" spans="1:3" ht="12.75">
      <c r="A783" s="298"/>
      <c r="B783" s="394"/>
      <c r="C783" s="484"/>
    </row>
    <row r="784" spans="1:3" ht="12.75">
      <c r="A784" s="298"/>
      <c r="B784" s="394"/>
      <c r="C784" s="484"/>
    </row>
    <row r="785" spans="1:3" ht="12.75">
      <c r="A785" s="298"/>
      <c r="B785" s="394"/>
      <c r="C785" s="484"/>
    </row>
    <row r="786" spans="1:3" ht="12.75">
      <c r="A786" s="298"/>
      <c r="B786" s="394"/>
      <c r="C786" s="484"/>
    </row>
    <row r="787" spans="1:3" ht="12.75">
      <c r="A787" s="298"/>
      <c r="B787" s="394"/>
      <c r="C787" s="484"/>
    </row>
    <row r="788" spans="1:3" ht="12.75">
      <c r="A788" s="298"/>
      <c r="B788" s="394"/>
      <c r="C788" s="484"/>
    </row>
  </sheetData>
  <mergeCells count="2">
    <mergeCell ref="A1:C1"/>
    <mergeCell ref="A26:B26"/>
  </mergeCells>
  <printOptions/>
  <pageMargins left="0.72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52"/>
  <sheetViews>
    <sheetView workbookViewId="0" topLeftCell="A1">
      <selection activeCell="D15" sqref="D15"/>
    </sheetView>
  </sheetViews>
  <sheetFormatPr defaultColWidth="9.140625" defaultRowHeight="12.75"/>
  <cols>
    <col min="1" max="1" width="7.140625" style="120" customWidth="1"/>
    <col min="2" max="2" width="10.28125" style="120" customWidth="1"/>
    <col min="3" max="3" width="11.7109375" style="120" customWidth="1"/>
    <col min="4" max="4" width="45.00390625" style="3" customWidth="1"/>
    <col min="5" max="5" width="19.140625" style="3" customWidth="1"/>
    <col min="6" max="16384" width="9.140625" style="121" customWidth="1"/>
  </cols>
  <sheetData>
    <row r="1" spans="3:5" ht="12.75">
      <c r="C1" s="490"/>
      <c r="E1" t="s">
        <v>559</v>
      </c>
    </row>
    <row r="2" spans="1:5" s="122" customFormat="1" ht="24.75" customHeight="1">
      <c r="A2" s="723" t="s">
        <v>241</v>
      </c>
      <c r="B2" s="723"/>
      <c r="C2" s="723"/>
      <c r="D2" s="723"/>
      <c r="E2" s="723"/>
    </row>
    <row r="3" spans="1:5" s="491" customFormat="1" ht="19.5" customHeight="1">
      <c r="A3" s="733" t="s">
        <v>560</v>
      </c>
      <c r="B3" s="733"/>
      <c r="C3" s="733"/>
      <c r="D3" s="733"/>
      <c r="E3" s="733"/>
    </row>
    <row r="4" spans="1:5" s="125" customFormat="1" ht="27.75" customHeight="1">
      <c r="A4" s="123" t="s">
        <v>92</v>
      </c>
      <c r="B4" s="124" t="s">
        <v>93</v>
      </c>
      <c r="C4" s="124" t="s">
        <v>179</v>
      </c>
      <c r="D4" s="124" t="s">
        <v>94</v>
      </c>
      <c r="E4" s="124" t="s">
        <v>95</v>
      </c>
    </row>
    <row r="5" spans="1:5" s="131" customFormat="1" ht="14.25" customHeight="1">
      <c r="A5" s="302" t="s">
        <v>242</v>
      </c>
      <c r="B5" s="127"/>
      <c r="C5" s="127"/>
      <c r="D5" s="129" t="s">
        <v>243</v>
      </c>
      <c r="E5" s="130"/>
    </row>
    <row r="6" spans="1:5" s="135" customFormat="1" ht="17.25" customHeight="1">
      <c r="A6" s="303"/>
      <c r="B6" s="28" t="s">
        <v>248</v>
      </c>
      <c r="C6" s="28"/>
      <c r="D6" s="304" t="s">
        <v>249</v>
      </c>
      <c r="E6" s="56"/>
    </row>
    <row r="7" spans="1:5" s="139" customFormat="1" ht="14.25" customHeight="1">
      <c r="A7" s="305"/>
      <c r="B7" s="100"/>
      <c r="C7" s="75" t="s">
        <v>250</v>
      </c>
      <c r="D7" s="273" t="s">
        <v>251</v>
      </c>
      <c r="E7" s="306"/>
    </row>
    <row r="8" spans="1:5" ht="28.5" customHeight="1">
      <c r="A8" s="307"/>
      <c r="B8" s="145"/>
      <c r="C8" s="207"/>
      <c r="D8" s="290" t="s">
        <v>395</v>
      </c>
      <c r="E8" s="308"/>
    </row>
    <row r="9" spans="1:5" ht="54" customHeight="1">
      <c r="A9" s="307"/>
      <c r="B9" s="145"/>
      <c r="C9" s="207"/>
      <c r="D9" s="290" t="s">
        <v>561</v>
      </c>
      <c r="E9" s="308"/>
    </row>
    <row r="10" spans="1:5" ht="25.5">
      <c r="A10" s="307"/>
      <c r="B10" s="145"/>
      <c r="C10" s="207"/>
      <c r="D10" s="290" t="s">
        <v>397</v>
      </c>
      <c r="E10" s="308"/>
    </row>
    <row r="11" spans="1:5" ht="30" customHeight="1">
      <c r="A11" s="307"/>
      <c r="B11" s="145"/>
      <c r="C11" s="207"/>
      <c r="D11" s="276" t="s">
        <v>398</v>
      </c>
      <c r="E11" s="308">
        <v>796602</v>
      </c>
    </row>
    <row r="12" spans="1:5" s="135" customFormat="1" ht="14.25" customHeight="1">
      <c r="A12" s="311"/>
      <c r="B12" s="359"/>
      <c r="C12" s="141"/>
      <c r="D12" s="278"/>
      <c r="E12" s="12">
        <f>SUM(E8:E11)</f>
        <v>796602</v>
      </c>
    </row>
    <row r="13" spans="1:5" s="131" customFormat="1" ht="14.25" customHeight="1">
      <c r="A13" s="151"/>
      <c r="B13" s="151"/>
      <c r="C13" s="151"/>
      <c r="D13" s="492"/>
      <c r="E13" s="155">
        <f>E12</f>
        <v>796602</v>
      </c>
    </row>
    <row r="14" spans="1:5" s="131" customFormat="1" ht="15.75">
      <c r="A14" s="176">
        <v>600</v>
      </c>
      <c r="B14" s="291"/>
      <c r="C14" s="291"/>
      <c r="D14" s="129" t="s">
        <v>279</v>
      </c>
      <c r="E14" s="337"/>
    </row>
    <row r="15" spans="1:5" s="135" customFormat="1" ht="17.25" customHeight="1">
      <c r="A15" s="199"/>
      <c r="B15" s="200">
        <v>60016</v>
      </c>
      <c r="C15" s="200"/>
      <c r="D15" s="355" t="s">
        <v>282</v>
      </c>
      <c r="E15" s="56"/>
    </row>
    <row r="16" spans="1:5" s="135" customFormat="1" ht="12.75">
      <c r="A16" s="199"/>
      <c r="B16" s="356"/>
      <c r="C16" s="340">
        <v>6050</v>
      </c>
      <c r="D16" s="357" t="s">
        <v>251</v>
      </c>
      <c r="E16" s="56"/>
    </row>
    <row r="17" spans="1:5" s="135" customFormat="1" ht="30" customHeight="1">
      <c r="A17" s="199"/>
      <c r="B17" s="356"/>
      <c r="C17" s="140"/>
      <c r="D17" s="358" t="s">
        <v>562</v>
      </c>
      <c r="E17" s="101"/>
    </row>
    <row r="18" spans="1:5" s="135" customFormat="1" ht="28.5" customHeight="1">
      <c r="A18" s="199"/>
      <c r="B18" s="356"/>
      <c r="C18" s="140"/>
      <c r="D18" s="358" t="s">
        <v>418</v>
      </c>
      <c r="E18" s="101"/>
    </row>
    <row r="19" spans="1:5" s="135" customFormat="1" ht="51">
      <c r="A19" s="199"/>
      <c r="B19" s="356"/>
      <c r="C19" s="140"/>
      <c r="D19" s="358" t="s">
        <v>419</v>
      </c>
      <c r="E19" s="101"/>
    </row>
    <row r="20" spans="1:5" s="135" customFormat="1" ht="20.25" customHeight="1">
      <c r="A20" s="199"/>
      <c r="B20" s="356"/>
      <c r="C20" s="359"/>
      <c r="D20" s="360" t="s">
        <v>563</v>
      </c>
      <c r="E20" s="196">
        <v>867072</v>
      </c>
    </row>
    <row r="21" spans="1:5" ht="12.75">
      <c r="A21" s="345"/>
      <c r="B21" s="257"/>
      <c r="C21" s="187"/>
      <c r="D21" s="188"/>
      <c r="E21" s="12">
        <f>SUM(E16:E20)</f>
        <v>867072</v>
      </c>
    </row>
    <row r="22" spans="1:5" s="135" customFormat="1" ht="12.75">
      <c r="A22" s="199"/>
      <c r="B22" s="200">
        <v>60053</v>
      </c>
      <c r="C22" s="200"/>
      <c r="D22" s="201" t="s">
        <v>283</v>
      </c>
      <c r="E22" s="201"/>
    </row>
    <row r="23" spans="1:5" ht="55.5" customHeight="1">
      <c r="A23" s="166"/>
      <c r="B23" s="169"/>
      <c r="C23" s="202">
        <v>6300</v>
      </c>
      <c r="D23" s="203" t="s">
        <v>284</v>
      </c>
      <c r="E23" s="204"/>
    </row>
    <row r="24" spans="1:5" ht="63.75">
      <c r="A24" s="166"/>
      <c r="B24" s="169"/>
      <c r="C24" s="330"/>
      <c r="D24" s="331" t="s">
        <v>564</v>
      </c>
      <c r="E24" s="373">
        <v>35266.66</v>
      </c>
    </row>
    <row r="25" spans="1:5" ht="12.75">
      <c r="A25" s="205"/>
      <c r="B25" s="206"/>
      <c r="C25" s="374"/>
      <c r="D25" s="354"/>
      <c r="E25" s="57">
        <f>E24</f>
        <v>35266.66</v>
      </c>
    </row>
    <row r="26" spans="1:5" s="131" customFormat="1" ht="15.75">
      <c r="A26" s="152"/>
      <c r="B26" s="152"/>
      <c r="C26" s="153"/>
      <c r="D26" s="175"/>
      <c r="E26" s="15">
        <f>E25+E21</f>
        <v>902338.66</v>
      </c>
    </row>
    <row r="27" spans="1:5" s="224" customFormat="1" ht="18" customHeight="1">
      <c r="A27" s="375">
        <v>630</v>
      </c>
      <c r="B27" s="222"/>
      <c r="C27" s="221"/>
      <c r="D27" s="177" t="s">
        <v>285</v>
      </c>
      <c r="E27" s="223"/>
    </row>
    <row r="28" spans="1:5" s="135" customFormat="1" ht="21" customHeight="1">
      <c r="A28" s="140"/>
      <c r="B28" s="200">
        <v>63003</v>
      </c>
      <c r="C28" s="200"/>
      <c r="D28" s="355" t="s">
        <v>429</v>
      </c>
      <c r="E28" s="56"/>
    </row>
    <row r="29" spans="1:5" s="139" customFormat="1" ht="48.75" customHeight="1">
      <c r="A29" s="180"/>
      <c r="B29" s="225"/>
      <c r="C29" s="340">
        <v>6610</v>
      </c>
      <c r="D29" s="208" t="s">
        <v>287</v>
      </c>
      <c r="E29" s="63"/>
    </row>
    <row r="30" spans="1:5" s="224" customFormat="1" ht="40.5" customHeight="1">
      <c r="A30" s="376"/>
      <c r="B30" s="377"/>
      <c r="C30" s="378"/>
      <c r="D30" s="379" t="s">
        <v>430</v>
      </c>
      <c r="E30" s="352">
        <v>80000</v>
      </c>
    </row>
    <row r="31" spans="1:5" s="224" customFormat="1" ht="17.25" customHeight="1">
      <c r="A31" s="378"/>
      <c r="B31" s="227"/>
      <c r="C31" s="228"/>
      <c r="D31" s="380"/>
      <c r="E31" s="57">
        <f>SUM(E30)</f>
        <v>80000</v>
      </c>
    </row>
    <row r="32" spans="1:5" s="131" customFormat="1" ht="18.75" customHeight="1">
      <c r="A32" s="153"/>
      <c r="B32" s="153"/>
      <c r="C32" s="153"/>
      <c r="D32" s="175"/>
      <c r="E32" s="15">
        <f>E31</f>
        <v>80000</v>
      </c>
    </row>
    <row r="33" spans="1:5" s="214" customFormat="1" ht="14.25" customHeight="1">
      <c r="A33" s="382">
        <v>700</v>
      </c>
      <c r="B33" s="493"/>
      <c r="C33" s="211"/>
      <c r="D33" s="212" t="s">
        <v>100</v>
      </c>
      <c r="E33" s="213"/>
    </row>
    <row r="34" spans="1:5" s="135" customFormat="1" ht="14.25" customHeight="1">
      <c r="A34" s="199"/>
      <c r="B34" s="140">
        <v>70005</v>
      </c>
      <c r="C34" s="200"/>
      <c r="D34" s="355" t="s">
        <v>298</v>
      </c>
      <c r="E34" s="56"/>
    </row>
    <row r="35" spans="1:5" ht="25.5">
      <c r="A35" s="194"/>
      <c r="B35" s="166"/>
      <c r="C35" s="272">
        <v>6060</v>
      </c>
      <c r="D35" s="203" t="s">
        <v>300</v>
      </c>
      <c r="E35" s="204"/>
    </row>
    <row r="36" spans="1:5" ht="14.25" customHeight="1">
      <c r="A36" s="194"/>
      <c r="B36" s="166"/>
      <c r="C36" s="275"/>
      <c r="D36" s="331" t="s">
        <v>453</v>
      </c>
      <c r="E36" s="373">
        <v>90000</v>
      </c>
    </row>
    <row r="37" spans="1:5" ht="14.25" customHeight="1">
      <c r="A37" s="205"/>
      <c r="B37" s="186"/>
      <c r="C37" s="388"/>
      <c r="D37" s="389"/>
      <c r="E37" s="57">
        <f>SUM(E35:E36)</f>
        <v>90000</v>
      </c>
    </row>
    <row r="38" spans="1:5" s="160" customFormat="1" ht="15" customHeight="1">
      <c r="A38" s="172"/>
      <c r="B38" s="173"/>
      <c r="C38" s="173"/>
      <c r="D38" s="175"/>
      <c r="E38" s="15">
        <f>E37</f>
        <v>90000</v>
      </c>
    </row>
    <row r="39" spans="1:5" s="224" customFormat="1" ht="14.25" customHeight="1">
      <c r="A39" s="375">
        <v>710</v>
      </c>
      <c r="B39" s="390"/>
      <c r="C39" s="390"/>
      <c r="D39" s="177" t="s">
        <v>218</v>
      </c>
      <c r="E39" s="223"/>
    </row>
    <row r="40" spans="1:5" s="135" customFormat="1" ht="14.25" customHeight="1">
      <c r="A40" s="161"/>
      <c r="B40" s="215">
        <v>71095</v>
      </c>
      <c r="C40" s="231"/>
      <c r="D40" s="383" t="s">
        <v>102</v>
      </c>
      <c r="E40" s="384"/>
    </row>
    <row r="41" spans="1:5" ht="25.5">
      <c r="A41" s="166"/>
      <c r="B41" s="169"/>
      <c r="C41" s="734">
        <v>6060</v>
      </c>
      <c r="D41" s="203" t="s">
        <v>300</v>
      </c>
      <c r="E41" s="204"/>
    </row>
    <row r="42" spans="1:5" ht="21" customHeight="1">
      <c r="A42" s="166"/>
      <c r="B42" s="169"/>
      <c r="C42" s="735"/>
      <c r="D42" s="144" t="s">
        <v>565</v>
      </c>
      <c r="E42" s="386">
        <v>20000</v>
      </c>
    </row>
    <row r="43" spans="1:5" ht="17.25" customHeight="1">
      <c r="A43" s="217"/>
      <c r="B43" s="235"/>
      <c r="C43" s="198"/>
      <c r="D43" s="188"/>
      <c r="E43" s="12">
        <f>SUM(E41:E42)</f>
        <v>20000</v>
      </c>
    </row>
    <row r="44" spans="1:5" s="160" customFormat="1" ht="17.25" customHeight="1">
      <c r="A44" s="172"/>
      <c r="B44" s="173"/>
      <c r="C44" s="173"/>
      <c r="D44" s="175"/>
      <c r="E44" s="15">
        <f>E43</f>
        <v>20000</v>
      </c>
    </row>
    <row r="45" spans="1:5" s="224" customFormat="1" ht="19.5" customHeight="1">
      <c r="A45" s="176">
        <v>750</v>
      </c>
      <c r="B45" s="236"/>
      <c r="C45" s="236"/>
      <c r="D45" s="129" t="s">
        <v>140</v>
      </c>
      <c r="E45" s="238"/>
    </row>
    <row r="46" spans="1:5" s="135" customFormat="1" ht="12.75">
      <c r="A46" s="161"/>
      <c r="B46" s="231">
        <v>75023</v>
      </c>
      <c r="C46" s="231"/>
      <c r="D46" s="383" t="s">
        <v>309</v>
      </c>
      <c r="E46" s="384"/>
    </row>
    <row r="47" spans="1:5" ht="12.75">
      <c r="A47" s="166"/>
      <c r="B47" s="169"/>
      <c r="C47" s="272">
        <v>6050</v>
      </c>
      <c r="D47" s="273" t="s">
        <v>251</v>
      </c>
      <c r="E47" s="274"/>
    </row>
    <row r="48" spans="1:5" s="224" customFormat="1" ht="15.75">
      <c r="A48" s="376"/>
      <c r="B48" s="377"/>
      <c r="C48" s="494"/>
      <c r="D48" s="379" t="s">
        <v>566</v>
      </c>
      <c r="E48" s="352">
        <v>68179.7</v>
      </c>
    </row>
    <row r="49" spans="1:5" ht="14.25" customHeight="1">
      <c r="A49" s="166"/>
      <c r="B49" s="235"/>
      <c r="C49" s="187"/>
      <c r="D49" s="434"/>
      <c r="E49" s="12">
        <f>SUM(E46:E48)</f>
        <v>68179.7</v>
      </c>
    </row>
    <row r="50" spans="1:5" s="135" customFormat="1" ht="12.75">
      <c r="A50" s="161"/>
      <c r="B50" s="231">
        <v>75095</v>
      </c>
      <c r="C50" s="231"/>
      <c r="D50" s="383" t="s">
        <v>102</v>
      </c>
      <c r="E50" s="384"/>
    </row>
    <row r="51" spans="1:5" s="139" customFormat="1" ht="57" customHeight="1">
      <c r="A51" s="180"/>
      <c r="B51" s="225"/>
      <c r="C51" s="495">
        <v>6610</v>
      </c>
      <c r="D51" s="208" t="s">
        <v>287</v>
      </c>
      <c r="E51" s="63"/>
    </row>
    <row r="52" spans="1:5" s="224" customFormat="1" ht="44.25" customHeight="1">
      <c r="A52" s="376"/>
      <c r="B52" s="377"/>
      <c r="C52" s="227"/>
      <c r="D52" s="379" t="s">
        <v>567</v>
      </c>
      <c r="E52" s="352">
        <v>43178.35</v>
      </c>
    </row>
    <row r="53" spans="1:5" ht="14.25" customHeight="1">
      <c r="A53" s="217"/>
      <c r="B53" s="235"/>
      <c r="C53" s="187"/>
      <c r="D53" s="434"/>
      <c r="E53" s="12">
        <f>SUM(E51:E52)</f>
        <v>43178.35</v>
      </c>
    </row>
    <row r="54" spans="1:5" s="131" customFormat="1" ht="15.75">
      <c r="A54" s="152"/>
      <c r="B54" s="152"/>
      <c r="C54" s="152"/>
      <c r="D54" s="154"/>
      <c r="E54" s="155">
        <f>E53+E49</f>
        <v>111358.04999999999</v>
      </c>
    </row>
    <row r="55" spans="1:5" s="131" customFormat="1" ht="30" customHeight="1">
      <c r="A55" s="176">
        <v>754</v>
      </c>
      <c r="B55" s="254"/>
      <c r="C55" s="254"/>
      <c r="D55" s="246" t="s">
        <v>317</v>
      </c>
      <c r="E55" s="255"/>
    </row>
    <row r="56" spans="1:5" s="135" customFormat="1" ht="15.75" customHeight="1">
      <c r="A56" s="424"/>
      <c r="B56" s="248">
        <v>75495</v>
      </c>
      <c r="C56" s="256"/>
      <c r="D56" s="250" t="s">
        <v>102</v>
      </c>
      <c r="E56" s="163"/>
    </row>
    <row r="57" spans="1:5" ht="12.75">
      <c r="A57" s="166"/>
      <c r="B57" s="169"/>
      <c r="C57" s="272">
        <v>6050</v>
      </c>
      <c r="D57" s="273" t="s">
        <v>251</v>
      </c>
      <c r="E57" s="274"/>
    </row>
    <row r="58" spans="1:5" ht="17.25" customHeight="1">
      <c r="A58" s="166"/>
      <c r="B58" s="169"/>
      <c r="C58" s="275"/>
      <c r="D58" s="276" t="s">
        <v>335</v>
      </c>
      <c r="E58" s="274">
        <v>50000</v>
      </c>
    </row>
    <row r="59" spans="1:5" ht="12.75">
      <c r="A59" s="166"/>
      <c r="B59" s="169"/>
      <c r="C59" s="209"/>
      <c r="D59" s="496"/>
      <c r="E59" s="470">
        <f>SUM(E57:E58)</f>
        <v>50000</v>
      </c>
    </row>
    <row r="60" spans="1:5" ht="15.75">
      <c r="A60" s="174"/>
      <c r="B60" s="497"/>
      <c r="C60" s="497"/>
      <c r="D60" s="498"/>
      <c r="E60" s="15">
        <f>E59</f>
        <v>50000</v>
      </c>
    </row>
    <row r="61" spans="1:5" s="131" customFormat="1" ht="14.25" customHeight="1">
      <c r="A61" s="288">
        <v>801</v>
      </c>
      <c r="B61" s="280"/>
      <c r="C61" s="280"/>
      <c r="D61" s="246" t="s">
        <v>113</v>
      </c>
      <c r="E61" s="255"/>
    </row>
    <row r="62" spans="1:5" s="135" customFormat="1" ht="14.25" customHeight="1">
      <c r="A62" s="269"/>
      <c r="B62" s="248">
        <v>80101</v>
      </c>
      <c r="C62" s="256"/>
      <c r="D62" s="427" t="s">
        <v>142</v>
      </c>
      <c r="E62" s="384"/>
    </row>
    <row r="63" spans="1:5" ht="29.25" customHeight="1">
      <c r="A63" s="166"/>
      <c r="B63" s="166"/>
      <c r="C63" s="234">
        <v>6050</v>
      </c>
      <c r="D63" s="147" t="s">
        <v>568</v>
      </c>
      <c r="E63" s="216">
        <v>591800</v>
      </c>
    </row>
    <row r="64" spans="1:5" ht="20.25" customHeight="1">
      <c r="A64" s="166"/>
      <c r="B64" s="217"/>
      <c r="C64" s="187"/>
      <c r="D64" s="188"/>
      <c r="E64" s="12">
        <f>SUM(E63:E63)</f>
        <v>591800</v>
      </c>
    </row>
    <row r="65" spans="1:5" s="131" customFormat="1" ht="17.25" customHeight="1">
      <c r="A65" s="381"/>
      <c r="B65" s="153"/>
      <c r="C65" s="153"/>
      <c r="D65" s="154"/>
      <c r="E65" s="155">
        <f>E64</f>
        <v>591800</v>
      </c>
    </row>
    <row r="66" spans="1:5" s="131" customFormat="1" ht="31.5">
      <c r="A66" s="288">
        <v>900</v>
      </c>
      <c r="B66" s="499"/>
      <c r="C66" s="280"/>
      <c r="D66" s="129" t="s">
        <v>384</v>
      </c>
      <c r="E66" s="255"/>
    </row>
    <row r="67" spans="1:5" s="135" customFormat="1" ht="14.25" customHeight="1">
      <c r="A67" s="269"/>
      <c r="B67" s="269">
        <v>90095</v>
      </c>
      <c r="C67" s="256"/>
      <c r="D67" s="383" t="s">
        <v>102</v>
      </c>
      <c r="E67" s="384"/>
    </row>
    <row r="68" spans="1:5" ht="15.75" customHeight="1">
      <c r="A68" s="264"/>
      <c r="B68" s="264"/>
      <c r="C68" s="265">
        <v>6050</v>
      </c>
      <c r="D68" s="385" t="s">
        <v>251</v>
      </c>
      <c r="E68" s="322"/>
    </row>
    <row r="69" spans="1:5" ht="16.5" customHeight="1">
      <c r="A69" s="264"/>
      <c r="B69" s="264"/>
      <c r="C69" s="264"/>
      <c r="D69" s="194" t="s">
        <v>538</v>
      </c>
      <c r="E69" s="294"/>
    </row>
    <row r="70" spans="1:5" ht="25.5">
      <c r="A70" s="264"/>
      <c r="B70" s="264"/>
      <c r="C70" s="264"/>
      <c r="D70" s="194" t="s">
        <v>569</v>
      </c>
      <c r="E70" s="294"/>
    </row>
    <row r="71" spans="1:5" ht="18" customHeight="1">
      <c r="A71" s="264"/>
      <c r="B71" s="264"/>
      <c r="C71" s="264"/>
      <c r="D71" s="194" t="s">
        <v>539</v>
      </c>
      <c r="E71" s="294"/>
    </row>
    <row r="72" spans="1:5" ht="29.25" customHeight="1">
      <c r="A72" s="252"/>
      <c r="B72" s="252"/>
      <c r="C72" s="252"/>
      <c r="D72" s="220" t="s">
        <v>541</v>
      </c>
      <c r="E72" s="329"/>
    </row>
    <row r="73" spans="1:5" ht="31.5" customHeight="1">
      <c r="A73" s="265"/>
      <c r="B73" s="265"/>
      <c r="C73" s="258"/>
      <c r="D73" s="147" t="s">
        <v>542</v>
      </c>
      <c r="E73" s="168">
        <v>3548596</v>
      </c>
    </row>
    <row r="74" spans="1:5" ht="16.5" customHeight="1">
      <c r="A74" s="252"/>
      <c r="B74" s="252"/>
      <c r="C74" s="198"/>
      <c r="D74" s="188"/>
      <c r="E74" s="12">
        <f>SUM(E68:E73)</f>
        <v>3548596</v>
      </c>
    </row>
    <row r="75" spans="1:5" s="160" customFormat="1" ht="18.75" customHeight="1">
      <c r="A75" s="173"/>
      <c r="B75" s="173"/>
      <c r="C75" s="173"/>
      <c r="D75" s="175"/>
      <c r="E75" s="15">
        <f>E74</f>
        <v>3548596</v>
      </c>
    </row>
    <row r="76" spans="1:5" s="131" customFormat="1" ht="33.75" customHeight="1">
      <c r="A76" s="176">
        <v>921</v>
      </c>
      <c r="B76" s="280"/>
      <c r="C76" s="254"/>
      <c r="D76" s="129" t="s">
        <v>387</v>
      </c>
      <c r="E76" s="255"/>
    </row>
    <row r="77" spans="1:5" s="135" customFormat="1" ht="18.75" customHeight="1">
      <c r="A77" s="161"/>
      <c r="B77" s="256">
        <v>92109</v>
      </c>
      <c r="C77" s="248"/>
      <c r="D77" s="304" t="s">
        <v>388</v>
      </c>
      <c r="E77" s="384"/>
    </row>
    <row r="78" spans="1:5" ht="14.25" customHeight="1">
      <c r="A78" s="166"/>
      <c r="B78" s="285"/>
      <c r="C78" s="265">
        <v>6050</v>
      </c>
      <c r="D78" s="334" t="s">
        <v>251</v>
      </c>
      <c r="E78" s="322">
        <v>630000</v>
      </c>
    </row>
    <row r="79" spans="1:5" ht="25.5" customHeight="1">
      <c r="A79" s="166"/>
      <c r="B79" s="285"/>
      <c r="C79" s="252"/>
      <c r="D79" s="328" t="s">
        <v>570</v>
      </c>
      <c r="E79" s="329"/>
    </row>
    <row r="80" spans="1:5" ht="14.25" customHeight="1">
      <c r="A80" s="166"/>
      <c r="B80" s="197"/>
      <c r="C80" s="410"/>
      <c r="D80" s="354"/>
      <c r="E80" s="57">
        <f>SUM(E78:E78)</f>
        <v>630000</v>
      </c>
    </row>
    <row r="81" spans="1:5" s="160" customFormat="1" ht="16.5" customHeight="1">
      <c r="A81" s="279"/>
      <c r="B81" s="174"/>
      <c r="C81" s="174"/>
      <c r="D81" s="175"/>
      <c r="E81" s="15">
        <f>E80</f>
        <v>630000</v>
      </c>
    </row>
    <row r="82" spans="1:5" s="131" customFormat="1" ht="14.25" customHeight="1">
      <c r="A82" s="288">
        <v>926</v>
      </c>
      <c r="B82" s="254"/>
      <c r="C82" s="254"/>
      <c r="D82" s="129" t="s">
        <v>391</v>
      </c>
      <c r="E82" s="255"/>
    </row>
    <row r="83" spans="1:5" s="135" customFormat="1" ht="12.75">
      <c r="A83" s="269"/>
      <c r="B83" s="266">
        <v>92601</v>
      </c>
      <c r="C83" s="269"/>
      <c r="D83" s="304" t="s">
        <v>392</v>
      </c>
      <c r="E83" s="384"/>
    </row>
    <row r="84" spans="1:5" ht="12.75">
      <c r="A84" s="264"/>
      <c r="B84" s="285"/>
      <c r="C84" s="265">
        <v>6050</v>
      </c>
      <c r="D84" s="203" t="s">
        <v>251</v>
      </c>
      <c r="E84" s="322"/>
    </row>
    <row r="85" spans="1:5" ht="25.5">
      <c r="A85" s="264"/>
      <c r="B85" s="285"/>
      <c r="C85" s="425"/>
      <c r="D85" s="385" t="s">
        <v>548</v>
      </c>
      <c r="E85" s="325"/>
    </row>
    <row r="86" spans="1:5" ht="25.5">
      <c r="A86" s="264"/>
      <c r="B86" s="285"/>
      <c r="C86" s="425"/>
      <c r="D86" s="194" t="s">
        <v>571</v>
      </c>
      <c r="E86" s="325"/>
    </row>
    <row r="87" spans="1:5" ht="25.5">
      <c r="A87" s="264"/>
      <c r="B87" s="285"/>
      <c r="C87" s="426"/>
      <c r="D87" s="220" t="s">
        <v>572</v>
      </c>
      <c r="E87" s="500">
        <v>717946</v>
      </c>
    </row>
    <row r="88" spans="1:5" ht="14.25" customHeight="1">
      <c r="A88" s="252"/>
      <c r="B88" s="197"/>
      <c r="C88" s="410"/>
      <c r="D88" s="354"/>
      <c r="E88" s="57">
        <f>SUM(E85:E87)</f>
        <v>717946</v>
      </c>
    </row>
    <row r="89" spans="1:5" s="131" customFormat="1" ht="14.25" customHeight="1" thickBot="1">
      <c r="A89" s="152"/>
      <c r="B89" s="152"/>
      <c r="C89" s="152"/>
      <c r="D89" s="492"/>
      <c r="E89" s="501">
        <f>E88</f>
        <v>717946</v>
      </c>
    </row>
    <row r="90" spans="1:5" s="160" customFormat="1" ht="25.5" customHeight="1" thickBot="1">
      <c r="A90" s="725"/>
      <c r="B90" s="725"/>
      <c r="C90" s="725"/>
      <c r="D90" s="725"/>
      <c r="E90" s="488">
        <f>E89+E75+E65+E54+E44+E38+E32+E26+E13+E60+E81</f>
        <v>7538640.71</v>
      </c>
    </row>
    <row r="91" spans="4:5" ht="12.75">
      <c r="D91" s="297"/>
      <c r="E91" s="297"/>
    </row>
    <row r="92" spans="1:5" ht="12.75">
      <c r="A92" s="298"/>
      <c r="B92" s="298"/>
      <c r="C92" s="298"/>
      <c r="D92" s="299"/>
      <c r="E92" s="299"/>
    </row>
    <row r="93" spans="1:5" ht="12.75">
      <c r="A93" s="298"/>
      <c r="B93" s="298"/>
      <c r="C93" s="298"/>
      <c r="D93" s="121"/>
      <c r="E93" s="121"/>
    </row>
    <row r="94" spans="1:5" ht="12.75">
      <c r="A94" s="298"/>
      <c r="B94" s="298"/>
      <c r="C94" s="298"/>
      <c r="D94" s="121"/>
      <c r="E94" s="121"/>
    </row>
    <row r="95" spans="1:5" ht="12.75">
      <c r="A95" s="298"/>
      <c r="B95" s="298"/>
      <c r="C95" s="298"/>
      <c r="D95" s="121"/>
      <c r="E95" s="121"/>
    </row>
    <row r="96" spans="1:5" ht="12.75">
      <c r="A96" s="298"/>
      <c r="B96" s="298"/>
      <c r="C96" s="298"/>
      <c r="D96" s="121"/>
      <c r="E96" s="121"/>
    </row>
    <row r="97" spans="1:5" ht="12.75">
      <c r="A97" s="298"/>
      <c r="B97" s="298"/>
      <c r="C97" s="298"/>
      <c r="D97" s="121"/>
      <c r="E97" s="121"/>
    </row>
    <row r="98" spans="1:5" ht="12.75">
      <c r="A98" s="298"/>
      <c r="B98" s="298"/>
      <c r="C98" s="298"/>
      <c r="D98" s="121"/>
      <c r="E98" s="121"/>
    </row>
    <row r="99" spans="1:5" ht="12.75">
      <c r="A99" s="298"/>
      <c r="B99" s="298"/>
      <c r="C99" s="298"/>
      <c r="D99" s="121"/>
      <c r="E99" s="121"/>
    </row>
    <row r="100" spans="1:5" ht="12.75">
      <c r="A100" s="298"/>
      <c r="B100" s="298"/>
      <c r="C100" s="298"/>
      <c r="D100" s="121"/>
      <c r="E100" s="121"/>
    </row>
    <row r="101" spans="1:5" ht="12.75">
      <c r="A101" s="298"/>
      <c r="B101" s="298"/>
      <c r="C101" s="298"/>
      <c r="D101" s="121"/>
      <c r="E101" s="121"/>
    </row>
    <row r="102" spans="1:5" ht="12.75">
      <c r="A102" s="298"/>
      <c r="B102" s="298"/>
      <c r="C102" s="298"/>
      <c r="D102" s="121"/>
      <c r="E102" s="121"/>
    </row>
    <row r="103" spans="1:5" ht="12.75">
      <c r="A103" s="298"/>
      <c r="B103" s="298"/>
      <c r="C103" s="298"/>
      <c r="D103" s="121"/>
      <c r="E103" s="121"/>
    </row>
    <row r="104" spans="1:5" ht="12.75">
      <c r="A104" s="298"/>
      <c r="B104" s="298"/>
      <c r="C104" s="298"/>
      <c r="D104" s="121"/>
      <c r="E104" s="121"/>
    </row>
    <row r="105" spans="1:5" ht="12.75">
      <c r="A105" s="298"/>
      <c r="B105" s="298"/>
      <c r="C105" s="298"/>
      <c r="D105" s="121"/>
      <c r="E105" s="121"/>
    </row>
    <row r="106" spans="1:5" ht="12.75">
      <c r="A106" s="298"/>
      <c r="B106" s="298"/>
      <c r="C106" s="298"/>
      <c r="D106" s="121"/>
      <c r="E106" s="121"/>
    </row>
    <row r="107" spans="1:5" ht="12.75">
      <c r="A107" s="298"/>
      <c r="B107" s="298"/>
      <c r="C107" s="298"/>
      <c r="D107" s="121"/>
      <c r="E107" s="121"/>
    </row>
    <row r="108" spans="1:5" ht="12.75">
      <c r="A108" s="298"/>
      <c r="B108" s="298"/>
      <c r="C108" s="298"/>
      <c r="D108" s="121"/>
      <c r="E108" s="121"/>
    </row>
    <row r="109" spans="1:5" ht="12.75">
      <c r="A109" s="298"/>
      <c r="B109" s="298"/>
      <c r="C109" s="298"/>
      <c r="D109" s="121"/>
      <c r="E109" s="121"/>
    </row>
    <row r="110" spans="1:5" ht="12.75">
      <c r="A110" s="298"/>
      <c r="B110" s="298"/>
      <c r="C110" s="298"/>
      <c r="D110" s="121"/>
      <c r="E110" s="121"/>
    </row>
    <row r="111" spans="1:5" ht="12.75">
      <c r="A111" s="298"/>
      <c r="B111" s="298"/>
      <c r="C111" s="298"/>
      <c r="D111" s="121"/>
      <c r="E111" s="121"/>
    </row>
    <row r="112" spans="1:5" ht="12.75">
      <c r="A112" s="298"/>
      <c r="B112" s="298"/>
      <c r="C112" s="298"/>
      <c r="D112" s="121"/>
      <c r="E112" s="121"/>
    </row>
    <row r="113" spans="1:5" ht="12.75">
      <c r="A113" s="298"/>
      <c r="B113" s="298"/>
      <c r="C113" s="298"/>
      <c r="D113" s="121"/>
      <c r="E113" s="121"/>
    </row>
    <row r="114" spans="1:5" ht="12.75">
      <c r="A114" s="298"/>
      <c r="B114" s="298"/>
      <c r="C114" s="298"/>
      <c r="D114" s="121"/>
      <c r="E114" s="121"/>
    </row>
    <row r="115" spans="1:5" ht="12.75">
      <c r="A115" s="298"/>
      <c r="B115" s="298"/>
      <c r="C115" s="298"/>
      <c r="D115" s="121"/>
      <c r="E115" s="121"/>
    </row>
    <row r="116" spans="1:5" ht="12.75">
      <c r="A116" s="298"/>
      <c r="B116" s="298"/>
      <c r="C116" s="298"/>
      <c r="D116" s="121"/>
      <c r="E116" s="121"/>
    </row>
    <row r="117" spans="1:5" ht="12.75">
      <c r="A117" s="298"/>
      <c r="B117" s="298"/>
      <c r="C117" s="298"/>
      <c r="D117" s="121"/>
      <c r="E117" s="121"/>
    </row>
    <row r="118" spans="1:5" ht="12.75">
      <c r="A118" s="298"/>
      <c r="B118" s="298"/>
      <c r="C118" s="298"/>
      <c r="D118" s="121"/>
      <c r="E118" s="121"/>
    </row>
    <row r="119" spans="1:5" ht="12.75">
      <c r="A119" s="298"/>
      <c r="B119" s="298"/>
      <c r="C119" s="298"/>
      <c r="D119" s="121"/>
      <c r="E119" s="121"/>
    </row>
    <row r="120" spans="1:5" ht="12.75">
      <c r="A120" s="298"/>
      <c r="B120" s="298"/>
      <c r="C120" s="298"/>
      <c r="D120" s="121"/>
      <c r="E120" s="121"/>
    </row>
    <row r="121" spans="1:5" ht="12.75">
      <c r="A121" s="298"/>
      <c r="B121" s="298"/>
      <c r="C121" s="298"/>
      <c r="D121" s="121"/>
      <c r="E121" s="121"/>
    </row>
    <row r="122" spans="1:5" ht="12.75">
      <c r="A122" s="298"/>
      <c r="B122" s="298"/>
      <c r="C122" s="298"/>
      <c r="D122" s="121"/>
      <c r="E122" s="121"/>
    </row>
    <row r="123" spans="1:5" ht="12.75">
      <c r="A123" s="298"/>
      <c r="B123" s="298"/>
      <c r="C123" s="298"/>
      <c r="D123" s="121"/>
      <c r="E123" s="121"/>
    </row>
    <row r="124" spans="1:5" ht="12.75">
      <c r="A124" s="298"/>
      <c r="B124" s="298"/>
      <c r="C124" s="298"/>
      <c r="D124" s="121"/>
      <c r="E124" s="121"/>
    </row>
    <row r="125" spans="1:5" ht="12.75">
      <c r="A125" s="298"/>
      <c r="B125" s="298"/>
      <c r="C125" s="298"/>
      <c r="D125" s="121"/>
      <c r="E125" s="121"/>
    </row>
    <row r="126" spans="1:5" ht="12.75">
      <c r="A126" s="298"/>
      <c r="B126" s="298"/>
      <c r="C126" s="298"/>
      <c r="D126" s="121"/>
      <c r="E126" s="121"/>
    </row>
    <row r="127" spans="1:5" ht="12.75">
      <c r="A127" s="298"/>
      <c r="B127" s="298"/>
      <c r="C127" s="298"/>
      <c r="D127" s="121"/>
      <c r="E127" s="121"/>
    </row>
    <row r="128" spans="1:5" ht="12.75">
      <c r="A128" s="298"/>
      <c r="B128" s="298"/>
      <c r="C128" s="298"/>
      <c r="D128" s="121"/>
      <c r="E128" s="121"/>
    </row>
    <row r="129" spans="1:5" ht="12.75">
      <c r="A129" s="298"/>
      <c r="B129" s="298"/>
      <c r="C129" s="298"/>
      <c r="D129" s="121"/>
      <c r="E129" s="121"/>
    </row>
    <row r="130" spans="1:5" ht="12.75">
      <c r="A130" s="298"/>
      <c r="B130" s="298"/>
      <c r="C130" s="298"/>
      <c r="D130" s="121"/>
      <c r="E130" s="121"/>
    </row>
    <row r="131" spans="1:5" ht="12.75">
      <c r="A131" s="298"/>
      <c r="B131" s="298"/>
      <c r="C131" s="298"/>
      <c r="D131" s="121"/>
      <c r="E131" s="121"/>
    </row>
    <row r="132" spans="1:5" ht="12.75">
      <c r="A132" s="298"/>
      <c r="B132" s="298"/>
      <c r="C132" s="298"/>
      <c r="D132" s="121"/>
      <c r="E132" s="121"/>
    </row>
    <row r="133" spans="1:5" ht="12.75">
      <c r="A133" s="298"/>
      <c r="B133" s="298"/>
      <c r="C133" s="298"/>
      <c r="D133" s="121"/>
      <c r="E133" s="121"/>
    </row>
    <row r="134" spans="1:5" ht="12.75">
      <c r="A134" s="298"/>
      <c r="B134" s="298"/>
      <c r="C134" s="298"/>
      <c r="D134" s="121"/>
      <c r="E134" s="121"/>
    </row>
    <row r="135" spans="1:5" ht="12.75">
      <c r="A135" s="298"/>
      <c r="B135" s="298"/>
      <c r="C135" s="298"/>
      <c r="D135" s="121"/>
      <c r="E135" s="121"/>
    </row>
    <row r="136" spans="1:5" ht="12.75">
      <c r="A136" s="298"/>
      <c r="B136" s="298"/>
      <c r="C136" s="298"/>
      <c r="D136" s="121"/>
      <c r="E136" s="121"/>
    </row>
    <row r="137" spans="1:5" ht="12.75">
      <c r="A137" s="298"/>
      <c r="B137" s="298"/>
      <c r="C137" s="298"/>
      <c r="D137" s="121"/>
      <c r="E137" s="121"/>
    </row>
    <row r="138" spans="1:5" ht="12.75">
      <c r="A138" s="298"/>
      <c r="B138" s="298"/>
      <c r="C138" s="298"/>
      <c r="D138" s="121"/>
      <c r="E138" s="121"/>
    </row>
    <row r="139" spans="1:5" ht="12.75">
      <c r="A139" s="298"/>
      <c r="B139" s="298"/>
      <c r="C139" s="298"/>
      <c r="D139" s="121"/>
      <c r="E139" s="121"/>
    </row>
    <row r="140" spans="1:5" ht="12.75">
      <c r="A140" s="298"/>
      <c r="B140" s="298"/>
      <c r="C140" s="298"/>
      <c r="D140" s="121"/>
      <c r="E140" s="121"/>
    </row>
    <row r="141" spans="1:5" ht="12.75">
      <c r="A141" s="298"/>
      <c r="B141" s="298"/>
      <c r="C141" s="298"/>
      <c r="D141" s="121"/>
      <c r="E141" s="121"/>
    </row>
    <row r="142" spans="1:5" ht="12.75">
      <c r="A142" s="298"/>
      <c r="B142" s="298"/>
      <c r="C142" s="298"/>
      <c r="D142" s="121"/>
      <c r="E142" s="121"/>
    </row>
    <row r="143" spans="1:5" ht="12.75">
      <c r="A143" s="298"/>
      <c r="B143" s="298"/>
      <c r="C143" s="298"/>
      <c r="D143" s="121"/>
      <c r="E143" s="121"/>
    </row>
    <row r="144" spans="1:5" ht="12.75">
      <c r="A144" s="298"/>
      <c r="B144" s="298"/>
      <c r="C144" s="298"/>
      <c r="D144" s="121"/>
      <c r="E144" s="121"/>
    </row>
    <row r="145" spans="1:5" ht="12.75">
      <c r="A145" s="298"/>
      <c r="B145" s="298"/>
      <c r="C145" s="298"/>
      <c r="D145" s="121"/>
      <c r="E145" s="121"/>
    </row>
    <row r="146" spans="1:5" ht="12.75">
      <c r="A146" s="298"/>
      <c r="B146" s="298"/>
      <c r="C146" s="298"/>
      <c r="D146" s="121"/>
      <c r="E146" s="121"/>
    </row>
    <row r="147" spans="1:5" ht="12.75">
      <c r="A147" s="298"/>
      <c r="B147" s="298"/>
      <c r="C147" s="298"/>
      <c r="D147" s="121"/>
      <c r="E147" s="121"/>
    </row>
    <row r="148" spans="1:5" ht="12.75">
      <c r="A148" s="298"/>
      <c r="B148" s="298"/>
      <c r="C148" s="298"/>
      <c r="D148" s="121"/>
      <c r="E148" s="121"/>
    </row>
    <row r="149" spans="1:5" ht="12.75">
      <c r="A149" s="298"/>
      <c r="B149" s="298"/>
      <c r="C149" s="298"/>
      <c r="D149" s="121"/>
      <c r="E149" s="121"/>
    </row>
    <row r="150" spans="1:5" ht="12.75">
      <c r="A150" s="298"/>
      <c r="B150" s="298"/>
      <c r="C150" s="298"/>
      <c r="D150" s="121"/>
      <c r="E150" s="121"/>
    </row>
    <row r="151" spans="1:5" ht="12.75">
      <c r="A151" s="298"/>
      <c r="B151" s="298"/>
      <c r="C151" s="298"/>
      <c r="D151" s="121"/>
      <c r="E151" s="121"/>
    </row>
    <row r="152" spans="1:5" ht="12.75">
      <c r="A152" s="298"/>
      <c r="B152" s="298"/>
      <c r="C152" s="298"/>
      <c r="D152" s="121"/>
      <c r="E152" s="121"/>
    </row>
    <row r="153" spans="1:5" ht="12.75">
      <c r="A153" s="298"/>
      <c r="B153" s="298"/>
      <c r="C153" s="298"/>
      <c r="D153" s="121"/>
      <c r="E153" s="121"/>
    </row>
    <row r="154" spans="1:5" ht="12.75">
      <c r="A154" s="298"/>
      <c r="B154" s="298"/>
      <c r="C154" s="298"/>
      <c r="D154" s="121"/>
      <c r="E154" s="121"/>
    </row>
    <row r="155" spans="1:5" ht="12.75">
      <c r="A155" s="298"/>
      <c r="B155" s="298"/>
      <c r="C155" s="298"/>
      <c r="D155" s="121"/>
      <c r="E155" s="121"/>
    </row>
    <row r="156" spans="1:5" ht="12.75">
      <c r="A156" s="298"/>
      <c r="B156" s="298"/>
      <c r="C156" s="298"/>
      <c r="D156" s="121"/>
      <c r="E156" s="121"/>
    </row>
    <row r="157" spans="1:5" ht="12.75">
      <c r="A157" s="298"/>
      <c r="B157" s="298"/>
      <c r="C157" s="298"/>
      <c r="D157" s="121"/>
      <c r="E157" s="121"/>
    </row>
    <row r="158" spans="1:5" ht="12.75">
      <c r="A158" s="298"/>
      <c r="B158" s="298"/>
      <c r="C158" s="298"/>
      <c r="D158" s="121"/>
      <c r="E158" s="121"/>
    </row>
    <row r="159" spans="1:5" ht="12.75">
      <c r="A159" s="298"/>
      <c r="B159" s="298"/>
      <c r="C159" s="298"/>
      <c r="D159" s="121"/>
      <c r="E159" s="121"/>
    </row>
    <row r="160" spans="1:5" ht="12.75">
      <c r="A160" s="298"/>
      <c r="B160" s="298"/>
      <c r="C160" s="298"/>
      <c r="D160" s="121"/>
      <c r="E160" s="121"/>
    </row>
    <row r="161" spans="1:5" ht="12.75">
      <c r="A161" s="298"/>
      <c r="B161" s="298"/>
      <c r="C161" s="298"/>
      <c r="D161" s="121"/>
      <c r="E161" s="121"/>
    </row>
    <row r="162" spans="1:5" ht="12.75">
      <c r="A162" s="298"/>
      <c r="B162" s="298"/>
      <c r="C162" s="298"/>
      <c r="D162" s="121"/>
      <c r="E162" s="121"/>
    </row>
    <row r="163" spans="1:5" ht="12.75">
      <c r="A163" s="298"/>
      <c r="B163" s="298"/>
      <c r="C163" s="298"/>
      <c r="D163" s="121"/>
      <c r="E163" s="121"/>
    </row>
    <row r="164" spans="1:5" ht="12.75">
      <c r="A164" s="298"/>
      <c r="B164" s="298"/>
      <c r="C164" s="298"/>
      <c r="D164" s="121"/>
      <c r="E164" s="121"/>
    </row>
    <row r="165" spans="1:5" ht="12.75">
      <c r="A165" s="298"/>
      <c r="B165" s="298"/>
      <c r="C165" s="298"/>
      <c r="D165" s="121"/>
      <c r="E165" s="121"/>
    </row>
    <row r="166" spans="1:5" ht="12.75">
      <c r="A166" s="298"/>
      <c r="B166" s="298"/>
      <c r="C166" s="298"/>
      <c r="D166" s="121"/>
      <c r="E166" s="121"/>
    </row>
    <row r="167" spans="1:5" ht="12.75">
      <c r="A167" s="298"/>
      <c r="B167" s="298"/>
      <c r="C167" s="298"/>
      <c r="D167" s="121"/>
      <c r="E167" s="121"/>
    </row>
    <row r="168" spans="1:5" ht="12.75">
      <c r="A168" s="298"/>
      <c r="B168" s="298"/>
      <c r="C168" s="298"/>
      <c r="D168" s="121"/>
      <c r="E168" s="121"/>
    </row>
    <row r="169" spans="1:5" ht="12.75">
      <c r="A169" s="298"/>
      <c r="B169" s="298"/>
      <c r="C169" s="298"/>
      <c r="D169" s="121"/>
      <c r="E169" s="121"/>
    </row>
    <row r="170" spans="1:5" ht="12.75">
      <c r="A170" s="298"/>
      <c r="B170" s="298"/>
      <c r="C170" s="298"/>
      <c r="D170" s="121"/>
      <c r="E170" s="121"/>
    </row>
    <row r="171" spans="1:5" ht="12.75">
      <c r="A171" s="298"/>
      <c r="B171" s="298"/>
      <c r="C171" s="298"/>
      <c r="D171" s="121"/>
      <c r="E171" s="121"/>
    </row>
    <row r="172" spans="1:5" ht="12.75">
      <c r="A172" s="298"/>
      <c r="B172" s="298"/>
      <c r="C172" s="298"/>
      <c r="D172" s="121"/>
      <c r="E172" s="121"/>
    </row>
    <row r="173" spans="1:5" ht="12.75">
      <c r="A173" s="298"/>
      <c r="B173" s="298"/>
      <c r="C173" s="298"/>
      <c r="D173" s="121"/>
      <c r="E173" s="121"/>
    </row>
    <row r="174" spans="1:5" ht="12.75">
      <c r="A174" s="298"/>
      <c r="B174" s="298"/>
      <c r="C174" s="298"/>
      <c r="D174" s="121"/>
      <c r="E174" s="121"/>
    </row>
    <row r="175" spans="1:5" ht="12.75">
      <c r="A175" s="298"/>
      <c r="B175" s="298"/>
      <c r="C175" s="298"/>
      <c r="D175" s="121"/>
      <c r="E175" s="121"/>
    </row>
    <row r="176" spans="1:5" ht="12.75">
      <c r="A176" s="298"/>
      <c r="B176" s="298"/>
      <c r="C176" s="298"/>
      <c r="D176" s="121"/>
      <c r="E176" s="121"/>
    </row>
    <row r="177" spans="1:5" ht="12.75">
      <c r="A177" s="298"/>
      <c r="B177" s="298"/>
      <c r="C177" s="298"/>
      <c r="D177" s="121"/>
      <c r="E177" s="121"/>
    </row>
    <row r="178" spans="1:5" ht="12.75">
      <c r="A178" s="298"/>
      <c r="B178" s="298"/>
      <c r="C178" s="298"/>
      <c r="D178" s="121"/>
      <c r="E178" s="121"/>
    </row>
    <row r="179" spans="1:5" ht="12.75">
      <c r="A179" s="298"/>
      <c r="B179" s="298"/>
      <c r="C179" s="298"/>
      <c r="D179" s="121"/>
      <c r="E179" s="121"/>
    </row>
    <row r="180" spans="1:5" ht="12.75">
      <c r="A180" s="298"/>
      <c r="B180" s="298"/>
      <c r="C180" s="298"/>
      <c r="D180" s="121"/>
      <c r="E180" s="121"/>
    </row>
    <row r="181" spans="1:5" ht="12.75">
      <c r="A181" s="298"/>
      <c r="B181" s="298"/>
      <c r="C181" s="298"/>
      <c r="D181" s="121"/>
      <c r="E181" s="121"/>
    </row>
    <row r="182" spans="1:5" ht="12.75">
      <c r="A182" s="298"/>
      <c r="B182" s="298"/>
      <c r="C182" s="298"/>
      <c r="D182" s="121"/>
      <c r="E182" s="121"/>
    </row>
    <row r="183" spans="1:5" ht="12.75">
      <c r="A183" s="298"/>
      <c r="B183" s="298"/>
      <c r="C183" s="298"/>
      <c r="D183" s="121"/>
      <c r="E183" s="121"/>
    </row>
    <row r="184" spans="1:5" ht="12.75">
      <c r="A184" s="298"/>
      <c r="B184" s="298"/>
      <c r="C184" s="298"/>
      <c r="D184" s="121"/>
      <c r="E184" s="121"/>
    </row>
    <row r="185" spans="1:5" ht="12.75">
      <c r="A185" s="298"/>
      <c r="B185" s="298"/>
      <c r="C185" s="298"/>
      <c r="D185" s="121"/>
      <c r="E185" s="121"/>
    </row>
    <row r="186" spans="1:5" ht="12.75">
      <c r="A186" s="298"/>
      <c r="B186" s="298"/>
      <c r="C186" s="298"/>
      <c r="D186" s="121"/>
      <c r="E186" s="121"/>
    </row>
    <row r="187" spans="1:5" ht="12.75">
      <c r="A187" s="298"/>
      <c r="B187" s="298"/>
      <c r="C187" s="298"/>
      <c r="D187" s="121"/>
      <c r="E187" s="121"/>
    </row>
    <row r="188" spans="1:5" ht="12.75">
      <c r="A188" s="298"/>
      <c r="B188" s="298"/>
      <c r="C188" s="298"/>
      <c r="D188" s="121"/>
      <c r="E188" s="121"/>
    </row>
    <row r="189" spans="1:5" ht="12.75">
      <c r="A189" s="298"/>
      <c r="B189" s="298"/>
      <c r="C189" s="298"/>
      <c r="D189" s="121"/>
      <c r="E189" s="121"/>
    </row>
    <row r="190" spans="1:5" ht="12.75">
      <c r="A190" s="298"/>
      <c r="B190" s="298"/>
      <c r="C190" s="298"/>
      <c r="D190" s="121"/>
      <c r="E190" s="121"/>
    </row>
    <row r="191" spans="1:5" ht="12.75">
      <c r="A191" s="298"/>
      <c r="B191" s="298"/>
      <c r="C191" s="298"/>
      <c r="D191" s="121"/>
      <c r="E191" s="121"/>
    </row>
    <row r="192" spans="1:5" ht="12.75">
      <c r="A192" s="298"/>
      <c r="B192" s="298"/>
      <c r="C192" s="298"/>
      <c r="D192" s="121"/>
      <c r="E192" s="121"/>
    </row>
    <row r="193" spans="1:5" ht="12.75">
      <c r="A193" s="298"/>
      <c r="B193" s="298"/>
      <c r="C193" s="298"/>
      <c r="D193" s="121"/>
      <c r="E193" s="121"/>
    </row>
    <row r="194" spans="1:5" ht="12.75">
      <c r="A194" s="298"/>
      <c r="B194" s="298"/>
      <c r="C194" s="298"/>
      <c r="D194" s="121"/>
      <c r="E194" s="121"/>
    </row>
    <row r="195" spans="1:5" ht="12.75">
      <c r="A195" s="298"/>
      <c r="B195" s="298"/>
      <c r="C195" s="298"/>
      <c r="D195" s="121"/>
      <c r="E195" s="121"/>
    </row>
    <row r="196" spans="1:5" ht="12.75">
      <c r="A196" s="298"/>
      <c r="B196" s="298"/>
      <c r="C196" s="298"/>
      <c r="D196" s="121"/>
      <c r="E196" s="121"/>
    </row>
    <row r="197" spans="1:5" ht="12.75">
      <c r="A197" s="298"/>
      <c r="B197" s="298"/>
      <c r="C197" s="298"/>
      <c r="D197" s="121"/>
      <c r="E197" s="121"/>
    </row>
    <row r="198" spans="1:5" ht="12.75">
      <c r="A198" s="298"/>
      <c r="B198" s="298"/>
      <c r="C198" s="298"/>
      <c r="D198" s="121"/>
      <c r="E198" s="121"/>
    </row>
    <row r="199" spans="1:5" ht="12.75">
      <c r="A199" s="298"/>
      <c r="B199" s="298"/>
      <c r="C199" s="298"/>
      <c r="D199" s="121"/>
      <c r="E199" s="121"/>
    </row>
    <row r="200" spans="1:5" ht="12.75">
      <c r="A200" s="298"/>
      <c r="B200" s="298"/>
      <c r="C200" s="298"/>
      <c r="D200" s="121"/>
      <c r="E200" s="121"/>
    </row>
    <row r="201" spans="1:5" ht="12.75">
      <c r="A201" s="298"/>
      <c r="B201" s="298"/>
      <c r="C201" s="298"/>
      <c r="D201" s="121"/>
      <c r="E201" s="121"/>
    </row>
    <row r="202" spans="1:5" ht="12.75">
      <c r="A202" s="298"/>
      <c r="B202" s="298"/>
      <c r="C202" s="298"/>
      <c r="D202" s="121"/>
      <c r="E202" s="121"/>
    </row>
    <row r="203" spans="1:5" ht="12.75">
      <c r="A203" s="298"/>
      <c r="B203" s="298"/>
      <c r="C203" s="298"/>
      <c r="D203" s="121"/>
      <c r="E203" s="121"/>
    </row>
    <row r="204" spans="1:5" ht="12.75">
      <c r="A204" s="298"/>
      <c r="B204" s="298"/>
      <c r="C204" s="298"/>
      <c r="D204" s="121"/>
      <c r="E204" s="121"/>
    </row>
    <row r="205" spans="1:5" ht="12.75">
      <c r="A205" s="298"/>
      <c r="B205" s="298"/>
      <c r="C205" s="298"/>
      <c r="D205" s="121"/>
      <c r="E205" s="121"/>
    </row>
    <row r="206" spans="1:5" ht="12.75">
      <c r="A206" s="298"/>
      <c r="B206" s="298"/>
      <c r="C206" s="298"/>
      <c r="D206" s="121"/>
      <c r="E206" s="121"/>
    </row>
    <row r="207" spans="1:5" ht="12.75">
      <c r="A207" s="298"/>
      <c r="B207" s="298"/>
      <c r="C207" s="298"/>
      <c r="D207" s="121"/>
      <c r="E207" s="121"/>
    </row>
    <row r="208" spans="1:5" ht="12.75">
      <c r="A208" s="298"/>
      <c r="B208" s="298"/>
      <c r="C208" s="298"/>
      <c r="D208" s="121"/>
      <c r="E208" s="121"/>
    </row>
    <row r="209" spans="1:5" ht="12.75">
      <c r="A209" s="298"/>
      <c r="B209" s="298"/>
      <c r="C209" s="298"/>
      <c r="D209" s="121"/>
      <c r="E209" s="121"/>
    </row>
    <row r="210" spans="1:5" ht="12.75">
      <c r="A210" s="298"/>
      <c r="B210" s="298"/>
      <c r="C210" s="298"/>
      <c r="D210" s="121"/>
      <c r="E210" s="121"/>
    </row>
    <row r="211" spans="1:5" ht="12.75">
      <c r="A211" s="298"/>
      <c r="B211" s="298"/>
      <c r="C211" s="298"/>
      <c r="D211" s="121"/>
      <c r="E211" s="121"/>
    </row>
    <row r="212" spans="1:5" ht="12.75">
      <c r="A212" s="298"/>
      <c r="B212" s="298"/>
      <c r="C212" s="298"/>
      <c r="D212" s="121"/>
      <c r="E212" s="121"/>
    </row>
    <row r="213" spans="1:5" ht="12.75">
      <c r="A213" s="298"/>
      <c r="B213" s="298"/>
      <c r="C213" s="298"/>
      <c r="D213" s="121"/>
      <c r="E213" s="121"/>
    </row>
    <row r="214" spans="1:5" ht="12.75">
      <c r="A214" s="298"/>
      <c r="B214" s="298"/>
      <c r="C214" s="298"/>
      <c r="D214" s="121"/>
      <c r="E214" s="121"/>
    </row>
    <row r="215" spans="1:5" ht="12.75">
      <c r="A215" s="298"/>
      <c r="B215" s="298"/>
      <c r="C215" s="298"/>
      <c r="D215" s="121"/>
      <c r="E215" s="121"/>
    </row>
    <row r="216" spans="1:5" ht="12.75">
      <c r="A216" s="298"/>
      <c r="B216" s="298"/>
      <c r="C216" s="298"/>
      <c r="D216" s="121"/>
      <c r="E216" s="121"/>
    </row>
    <row r="217" spans="1:5" ht="12.75">
      <c r="A217" s="298"/>
      <c r="B217" s="298"/>
      <c r="C217" s="298"/>
      <c r="D217" s="121"/>
      <c r="E217" s="121"/>
    </row>
    <row r="218" spans="1:5" ht="12.75">
      <c r="A218" s="298"/>
      <c r="B218" s="298"/>
      <c r="C218" s="298"/>
      <c r="D218" s="121"/>
      <c r="E218" s="121"/>
    </row>
    <row r="219" spans="1:5" ht="12.75">
      <c r="A219" s="298"/>
      <c r="B219" s="298"/>
      <c r="C219" s="298"/>
      <c r="D219" s="121"/>
      <c r="E219" s="121"/>
    </row>
    <row r="220" spans="1:5" ht="12.75">
      <c r="A220" s="298"/>
      <c r="B220" s="298"/>
      <c r="C220" s="298"/>
      <c r="D220" s="121"/>
      <c r="E220" s="121"/>
    </row>
    <row r="221" spans="1:5" ht="12.75">
      <c r="A221" s="298"/>
      <c r="B221" s="298"/>
      <c r="C221" s="298"/>
      <c r="D221" s="121"/>
      <c r="E221" s="121"/>
    </row>
    <row r="222" spans="1:5" ht="12.75">
      <c r="A222" s="298"/>
      <c r="B222" s="298"/>
      <c r="C222" s="298"/>
      <c r="D222" s="121"/>
      <c r="E222" s="121"/>
    </row>
    <row r="223" spans="1:5" ht="12.75">
      <c r="A223" s="298"/>
      <c r="B223" s="298"/>
      <c r="C223" s="298"/>
      <c r="D223" s="121"/>
      <c r="E223" s="121"/>
    </row>
    <row r="224" spans="1:5" ht="12.75">
      <c r="A224" s="298"/>
      <c r="B224" s="298"/>
      <c r="C224" s="298"/>
      <c r="D224" s="121"/>
      <c r="E224" s="121"/>
    </row>
    <row r="225" spans="1:5" ht="12.75">
      <c r="A225" s="298"/>
      <c r="B225" s="298"/>
      <c r="C225" s="298"/>
      <c r="D225" s="121"/>
      <c r="E225" s="121"/>
    </row>
    <row r="226" spans="1:5" ht="12.75">
      <c r="A226" s="298"/>
      <c r="B226" s="298"/>
      <c r="C226" s="298"/>
      <c r="D226" s="121"/>
      <c r="E226" s="121"/>
    </row>
    <row r="227" spans="1:5" ht="12.75">
      <c r="A227" s="298"/>
      <c r="B227" s="298"/>
      <c r="C227" s="298"/>
      <c r="D227" s="121"/>
      <c r="E227" s="121"/>
    </row>
    <row r="228" spans="1:5" ht="12.75">
      <c r="A228" s="298"/>
      <c r="B228" s="298"/>
      <c r="C228" s="298"/>
      <c r="D228" s="121"/>
      <c r="E228" s="121"/>
    </row>
    <row r="229" spans="1:5" ht="12.75">
      <c r="A229" s="298"/>
      <c r="B229" s="298"/>
      <c r="C229" s="298"/>
      <c r="D229" s="121"/>
      <c r="E229" s="121"/>
    </row>
    <row r="230" spans="1:5" ht="12.75">
      <c r="A230" s="298"/>
      <c r="B230" s="298"/>
      <c r="C230" s="298"/>
      <c r="D230" s="121"/>
      <c r="E230" s="121"/>
    </row>
    <row r="231" spans="1:5" ht="12.75">
      <c r="A231" s="298"/>
      <c r="B231" s="298"/>
      <c r="C231" s="298"/>
      <c r="D231" s="121"/>
      <c r="E231" s="121"/>
    </row>
    <row r="232" spans="1:5" ht="12.75">
      <c r="A232" s="298"/>
      <c r="B232" s="298"/>
      <c r="C232" s="298"/>
      <c r="D232" s="121"/>
      <c r="E232" s="121"/>
    </row>
    <row r="233" spans="1:5" ht="12.75">
      <c r="A233" s="298"/>
      <c r="B233" s="298"/>
      <c r="C233" s="298"/>
      <c r="D233" s="121"/>
      <c r="E233" s="121"/>
    </row>
    <row r="234" spans="1:5" ht="12.75">
      <c r="A234" s="298"/>
      <c r="B234" s="298"/>
      <c r="C234" s="298"/>
      <c r="D234" s="121"/>
      <c r="E234" s="121"/>
    </row>
    <row r="235" spans="1:5" ht="12.75">
      <c r="A235" s="298"/>
      <c r="B235" s="298"/>
      <c r="C235" s="298"/>
      <c r="D235" s="121"/>
      <c r="E235" s="121"/>
    </row>
    <row r="236" spans="1:5" ht="12.75">
      <c r="A236" s="298"/>
      <c r="B236" s="298"/>
      <c r="C236" s="298"/>
      <c r="D236" s="121"/>
      <c r="E236" s="121"/>
    </row>
    <row r="237" spans="1:5" ht="12.75">
      <c r="A237" s="298"/>
      <c r="B237" s="298"/>
      <c r="C237" s="298"/>
      <c r="D237" s="121"/>
      <c r="E237" s="121"/>
    </row>
    <row r="238" spans="1:5" ht="12.75">
      <c r="A238" s="298"/>
      <c r="B238" s="298"/>
      <c r="C238" s="298"/>
      <c r="D238" s="121"/>
      <c r="E238" s="121"/>
    </row>
    <row r="239" spans="1:5" ht="12.75">
      <c r="A239" s="298"/>
      <c r="B239" s="298"/>
      <c r="C239" s="298"/>
      <c r="D239" s="121"/>
      <c r="E239" s="121"/>
    </row>
    <row r="240" spans="1:5" ht="12.75">
      <c r="A240" s="298"/>
      <c r="B240" s="298"/>
      <c r="C240" s="298"/>
      <c r="D240" s="121"/>
      <c r="E240" s="121"/>
    </row>
    <row r="241" spans="1:5" ht="12.75">
      <c r="A241" s="298"/>
      <c r="B241" s="298"/>
      <c r="C241" s="298"/>
      <c r="D241" s="121"/>
      <c r="E241" s="121"/>
    </row>
    <row r="242" spans="1:5" ht="12.75">
      <c r="A242" s="298"/>
      <c r="B242" s="298"/>
      <c r="C242" s="298"/>
      <c r="D242" s="121"/>
      <c r="E242" s="121"/>
    </row>
    <row r="243" spans="1:5" ht="12.75">
      <c r="A243" s="298"/>
      <c r="B243" s="298"/>
      <c r="C243" s="298"/>
      <c r="D243" s="121"/>
      <c r="E243" s="121"/>
    </row>
    <row r="244" spans="1:5" ht="12.75">
      <c r="A244" s="298"/>
      <c r="B244" s="298"/>
      <c r="C244" s="298"/>
      <c r="D244" s="121"/>
      <c r="E244" s="121"/>
    </row>
    <row r="245" spans="1:5" ht="12.75">
      <c r="A245" s="298"/>
      <c r="B245" s="298"/>
      <c r="C245" s="298"/>
      <c r="D245" s="121"/>
      <c r="E245" s="121"/>
    </row>
    <row r="246" spans="1:5" ht="12.75">
      <c r="A246" s="298"/>
      <c r="B246" s="298"/>
      <c r="C246" s="298"/>
      <c r="D246" s="121"/>
      <c r="E246" s="121"/>
    </row>
    <row r="247" spans="1:5" ht="12.75">
      <c r="A247" s="298"/>
      <c r="B247" s="298"/>
      <c r="C247" s="298"/>
      <c r="D247" s="121"/>
      <c r="E247" s="121"/>
    </row>
    <row r="248" spans="1:5" ht="12.75">
      <c r="A248" s="298"/>
      <c r="B248" s="298"/>
      <c r="C248" s="298"/>
      <c r="D248" s="121"/>
      <c r="E248" s="121"/>
    </row>
    <row r="249" spans="1:5" ht="12.75">
      <c r="A249" s="298"/>
      <c r="B249" s="298"/>
      <c r="C249" s="298"/>
      <c r="D249" s="121"/>
      <c r="E249" s="121"/>
    </row>
    <row r="250" spans="1:5" ht="12.75">
      <c r="A250" s="298"/>
      <c r="B250" s="298"/>
      <c r="C250" s="298"/>
      <c r="D250" s="121"/>
      <c r="E250" s="121"/>
    </row>
    <row r="251" spans="1:5" ht="12.75">
      <c r="A251" s="298"/>
      <c r="B251" s="298"/>
      <c r="C251" s="298"/>
      <c r="D251" s="121"/>
      <c r="E251" s="121"/>
    </row>
    <row r="252" spans="1:5" ht="12.75">
      <c r="A252" s="298"/>
      <c r="B252" s="298"/>
      <c r="C252" s="298"/>
      <c r="D252" s="121"/>
      <c r="E252" s="121"/>
    </row>
    <row r="253" spans="1:5" ht="12.75">
      <c r="A253" s="298"/>
      <c r="B253" s="298"/>
      <c r="C253" s="298"/>
      <c r="D253" s="121"/>
      <c r="E253" s="121"/>
    </row>
    <row r="254" spans="1:5" ht="12.75">
      <c r="A254" s="298"/>
      <c r="B254" s="298"/>
      <c r="C254" s="298"/>
      <c r="D254" s="121"/>
      <c r="E254" s="121"/>
    </row>
    <row r="255" spans="1:5" ht="12.75">
      <c r="A255" s="298"/>
      <c r="B255" s="298"/>
      <c r="C255" s="298"/>
      <c r="D255" s="121"/>
      <c r="E255" s="121"/>
    </row>
    <row r="256" spans="1:5" ht="12.75">
      <c r="A256" s="298"/>
      <c r="B256" s="298"/>
      <c r="C256" s="298"/>
      <c r="D256" s="121"/>
      <c r="E256" s="121"/>
    </row>
    <row r="257" spans="1:5" ht="12.75">
      <c r="A257" s="298"/>
      <c r="B257" s="298"/>
      <c r="C257" s="298"/>
      <c r="D257" s="121"/>
      <c r="E257" s="121"/>
    </row>
    <row r="258" spans="1:5" ht="12.75">
      <c r="A258" s="298"/>
      <c r="B258" s="298"/>
      <c r="C258" s="298"/>
      <c r="D258" s="121"/>
      <c r="E258" s="121"/>
    </row>
    <row r="259" spans="1:5" ht="12.75">
      <c r="A259" s="298"/>
      <c r="B259" s="298"/>
      <c r="C259" s="298"/>
      <c r="D259" s="121"/>
      <c r="E259" s="121"/>
    </row>
    <row r="260" spans="1:5" ht="12.75">
      <c r="A260" s="298"/>
      <c r="B260" s="298"/>
      <c r="C260" s="298"/>
      <c r="D260" s="121"/>
      <c r="E260" s="121"/>
    </row>
    <row r="261" spans="1:5" ht="12.75">
      <c r="A261" s="298"/>
      <c r="B261" s="298"/>
      <c r="C261" s="298"/>
      <c r="D261" s="121"/>
      <c r="E261" s="121"/>
    </row>
    <row r="262" spans="1:5" ht="12.75">
      <c r="A262" s="298"/>
      <c r="B262" s="298"/>
      <c r="C262" s="298"/>
      <c r="D262" s="121"/>
      <c r="E262" s="121"/>
    </row>
    <row r="263" spans="1:5" ht="12.75">
      <c r="A263" s="298"/>
      <c r="B263" s="298"/>
      <c r="C263" s="298"/>
      <c r="D263" s="121"/>
      <c r="E263" s="121"/>
    </row>
    <row r="264" spans="1:5" ht="12.75">
      <c r="A264" s="298"/>
      <c r="B264" s="298"/>
      <c r="C264" s="298"/>
      <c r="D264" s="121"/>
      <c r="E264" s="121"/>
    </row>
    <row r="265" spans="1:5" ht="12.75">
      <c r="A265" s="298"/>
      <c r="B265" s="298"/>
      <c r="C265" s="298"/>
      <c r="D265" s="121"/>
      <c r="E265" s="121"/>
    </row>
    <row r="266" spans="1:5" ht="12.75">
      <c r="A266" s="298"/>
      <c r="B266" s="298"/>
      <c r="C266" s="298"/>
      <c r="D266" s="121"/>
      <c r="E266" s="121"/>
    </row>
    <row r="267" spans="1:5" ht="12.75">
      <c r="A267" s="298"/>
      <c r="B267" s="298"/>
      <c r="C267" s="298"/>
      <c r="D267" s="121"/>
      <c r="E267" s="121"/>
    </row>
    <row r="268" spans="1:5" ht="12.75">
      <c r="A268" s="298"/>
      <c r="B268" s="298"/>
      <c r="C268" s="298"/>
      <c r="D268" s="121"/>
      <c r="E268" s="121"/>
    </row>
    <row r="269" spans="1:5" ht="12.75">
      <c r="A269" s="298"/>
      <c r="B269" s="298"/>
      <c r="C269" s="298"/>
      <c r="D269" s="121"/>
      <c r="E269" s="121"/>
    </row>
    <row r="270" spans="1:5" ht="12.75">
      <c r="A270" s="298"/>
      <c r="B270" s="298"/>
      <c r="C270" s="298"/>
      <c r="D270" s="121"/>
      <c r="E270" s="121"/>
    </row>
    <row r="271" spans="1:5" ht="12.75">
      <c r="A271" s="298"/>
      <c r="B271" s="298"/>
      <c r="C271" s="298"/>
      <c r="D271" s="121"/>
      <c r="E271" s="121"/>
    </row>
    <row r="272" spans="1:5" ht="12.75">
      <c r="A272" s="298"/>
      <c r="B272" s="298"/>
      <c r="C272" s="298"/>
      <c r="D272" s="121"/>
      <c r="E272" s="121"/>
    </row>
    <row r="273" spans="1:5" ht="12.75">
      <c r="A273" s="298"/>
      <c r="B273" s="298"/>
      <c r="C273" s="298"/>
      <c r="D273" s="121"/>
      <c r="E273" s="121"/>
    </row>
    <row r="274" spans="1:5" ht="12.75">
      <c r="A274" s="298"/>
      <c r="B274" s="298"/>
      <c r="C274" s="298"/>
      <c r="D274" s="121"/>
      <c r="E274" s="121"/>
    </row>
    <row r="275" spans="1:5" ht="12.75">
      <c r="A275" s="298"/>
      <c r="B275" s="298"/>
      <c r="C275" s="298"/>
      <c r="D275" s="121"/>
      <c r="E275" s="121"/>
    </row>
    <row r="276" spans="1:5" ht="12.75">
      <c r="A276" s="298"/>
      <c r="B276" s="298"/>
      <c r="C276" s="298"/>
      <c r="D276" s="121"/>
      <c r="E276" s="121"/>
    </row>
    <row r="277" spans="1:5" ht="12.75">
      <c r="A277" s="298"/>
      <c r="B277" s="298"/>
      <c r="C277" s="298"/>
      <c r="D277" s="121"/>
      <c r="E277" s="121"/>
    </row>
    <row r="278" spans="1:5" ht="12.75">
      <c r="A278" s="298"/>
      <c r="B278" s="298"/>
      <c r="C278" s="298"/>
      <c r="D278" s="121"/>
      <c r="E278" s="121"/>
    </row>
    <row r="279" spans="1:5" ht="12.75">
      <c r="A279" s="298"/>
      <c r="B279" s="298"/>
      <c r="C279" s="298"/>
      <c r="D279" s="121"/>
      <c r="E279" s="121"/>
    </row>
    <row r="280" spans="1:5" ht="12.75">
      <c r="A280" s="298"/>
      <c r="B280" s="298"/>
      <c r="C280" s="298"/>
      <c r="D280" s="121"/>
      <c r="E280" s="121"/>
    </row>
    <row r="281" spans="1:5" ht="12.75">
      <c r="A281" s="298"/>
      <c r="B281" s="298"/>
      <c r="C281" s="298"/>
      <c r="D281" s="121"/>
      <c r="E281" s="121"/>
    </row>
    <row r="282" spans="1:5" ht="12.75">
      <c r="A282" s="298"/>
      <c r="B282" s="298"/>
      <c r="C282" s="298"/>
      <c r="D282" s="121"/>
      <c r="E282" s="121"/>
    </row>
    <row r="283" spans="1:5" ht="12.75">
      <c r="A283" s="298"/>
      <c r="B283" s="298"/>
      <c r="C283" s="298"/>
      <c r="D283" s="121"/>
      <c r="E283" s="121"/>
    </row>
    <row r="284" spans="1:5" ht="12.75">
      <c r="A284" s="298"/>
      <c r="B284" s="298"/>
      <c r="C284" s="298"/>
      <c r="D284" s="121"/>
      <c r="E284" s="121"/>
    </row>
    <row r="285" spans="1:5" ht="12.75">
      <c r="A285" s="298"/>
      <c r="B285" s="298"/>
      <c r="C285" s="298"/>
      <c r="D285" s="121"/>
      <c r="E285" s="121"/>
    </row>
    <row r="286" spans="1:5" ht="12.75">
      <c r="A286" s="298"/>
      <c r="B286" s="298"/>
      <c r="C286" s="298"/>
      <c r="D286" s="121"/>
      <c r="E286" s="121"/>
    </row>
    <row r="287" spans="1:5" ht="12.75">
      <c r="A287" s="298"/>
      <c r="B287" s="298"/>
      <c r="C287" s="298"/>
      <c r="D287" s="121"/>
      <c r="E287" s="121"/>
    </row>
    <row r="288" spans="1:5" ht="12.75">
      <c r="A288" s="298"/>
      <c r="B288" s="298"/>
      <c r="C288" s="298"/>
      <c r="D288" s="121"/>
      <c r="E288" s="121"/>
    </row>
    <row r="289" spans="1:5" ht="12.75">
      <c r="A289" s="298"/>
      <c r="B289" s="298"/>
      <c r="C289" s="298"/>
      <c r="D289" s="121"/>
      <c r="E289" s="121"/>
    </row>
    <row r="290" spans="1:5" ht="12.75">
      <c r="A290" s="298"/>
      <c r="B290" s="298"/>
      <c r="C290" s="298"/>
      <c r="D290" s="121"/>
      <c r="E290" s="121"/>
    </row>
    <row r="291" spans="1:5" ht="12.75">
      <c r="A291" s="298"/>
      <c r="B291" s="298"/>
      <c r="C291" s="298"/>
      <c r="D291" s="121"/>
      <c r="E291" s="121"/>
    </row>
    <row r="292" spans="1:5" ht="12.75">
      <c r="A292" s="298"/>
      <c r="B292" s="298"/>
      <c r="C292" s="298"/>
      <c r="D292" s="121"/>
      <c r="E292" s="121"/>
    </row>
    <row r="293" spans="1:5" ht="12.75">
      <c r="A293" s="298"/>
      <c r="B293" s="298"/>
      <c r="C293" s="298"/>
      <c r="D293" s="121"/>
      <c r="E293" s="121"/>
    </row>
    <row r="294" spans="1:5" ht="12.75">
      <c r="A294" s="298"/>
      <c r="B294" s="298"/>
      <c r="C294" s="298"/>
      <c r="D294" s="121"/>
      <c r="E294" s="121"/>
    </row>
    <row r="295" spans="1:5" ht="12.75">
      <c r="A295" s="298"/>
      <c r="B295" s="298"/>
      <c r="C295" s="298"/>
      <c r="D295" s="121"/>
      <c r="E295" s="121"/>
    </row>
    <row r="296" spans="1:5" ht="12.75">
      <c r="A296" s="298"/>
      <c r="B296" s="298"/>
      <c r="C296" s="298"/>
      <c r="D296" s="121"/>
      <c r="E296" s="121"/>
    </row>
    <row r="297" spans="1:5" ht="12.75">
      <c r="A297" s="298"/>
      <c r="B297" s="298"/>
      <c r="C297" s="298"/>
      <c r="D297" s="121"/>
      <c r="E297" s="121"/>
    </row>
    <row r="298" spans="1:5" ht="12.75">
      <c r="A298" s="298"/>
      <c r="B298" s="298"/>
      <c r="C298" s="298"/>
      <c r="D298" s="121"/>
      <c r="E298" s="121"/>
    </row>
    <row r="299" spans="1:5" ht="12.75">
      <c r="A299" s="298"/>
      <c r="B299" s="298"/>
      <c r="C299" s="298"/>
      <c r="D299" s="121"/>
      <c r="E299" s="121"/>
    </row>
    <row r="300" spans="1:5" ht="12.75">
      <c r="A300" s="298"/>
      <c r="B300" s="298"/>
      <c r="C300" s="298"/>
      <c r="D300" s="121"/>
      <c r="E300" s="121"/>
    </row>
    <row r="301" spans="1:5" ht="12.75">
      <c r="A301" s="298"/>
      <c r="B301" s="298"/>
      <c r="C301" s="298"/>
      <c r="D301" s="121"/>
      <c r="E301" s="121"/>
    </row>
    <row r="302" spans="1:5" ht="12.75">
      <c r="A302" s="298"/>
      <c r="B302" s="298"/>
      <c r="C302" s="298"/>
      <c r="D302" s="121"/>
      <c r="E302" s="121"/>
    </row>
    <row r="303" spans="1:5" ht="12.75">
      <c r="A303" s="298"/>
      <c r="B303" s="298"/>
      <c r="C303" s="298"/>
      <c r="D303" s="121"/>
      <c r="E303" s="121"/>
    </row>
    <row r="304" spans="1:5" ht="12.75">
      <c r="A304" s="298"/>
      <c r="B304" s="298"/>
      <c r="C304" s="298"/>
      <c r="D304" s="121"/>
      <c r="E304" s="121"/>
    </row>
    <row r="305" spans="1:5" ht="12.75">
      <c r="A305" s="298"/>
      <c r="B305" s="298"/>
      <c r="C305" s="298"/>
      <c r="D305" s="121"/>
      <c r="E305" s="121"/>
    </row>
    <row r="306" spans="1:5" ht="12.75">
      <c r="A306" s="298"/>
      <c r="B306" s="298"/>
      <c r="C306" s="298"/>
      <c r="D306" s="121"/>
      <c r="E306" s="121"/>
    </row>
    <row r="307" spans="1:5" ht="12.75">
      <c r="A307" s="298"/>
      <c r="B307" s="298"/>
      <c r="C307" s="298"/>
      <c r="D307" s="121"/>
      <c r="E307" s="121"/>
    </row>
    <row r="308" spans="1:5" ht="12.75">
      <c r="A308" s="298"/>
      <c r="B308" s="298"/>
      <c r="C308" s="298"/>
      <c r="D308" s="121"/>
      <c r="E308" s="121"/>
    </row>
    <row r="309" spans="1:5" ht="12.75">
      <c r="A309" s="298"/>
      <c r="B309" s="298"/>
      <c r="C309" s="298"/>
      <c r="D309" s="121"/>
      <c r="E309" s="121"/>
    </row>
    <row r="310" spans="1:5" ht="12.75">
      <c r="A310" s="298"/>
      <c r="B310" s="298"/>
      <c r="C310" s="298"/>
      <c r="D310" s="121"/>
      <c r="E310" s="121"/>
    </row>
    <row r="311" spans="1:5" ht="12.75">
      <c r="A311" s="298"/>
      <c r="B311" s="298"/>
      <c r="C311" s="298"/>
      <c r="D311" s="121"/>
      <c r="E311" s="121"/>
    </row>
    <row r="312" spans="1:5" ht="12.75">
      <c r="A312" s="298"/>
      <c r="B312" s="298"/>
      <c r="C312" s="298"/>
      <c r="D312" s="121"/>
      <c r="E312" s="121"/>
    </row>
    <row r="313" spans="1:5" ht="12.75">
      <c r="A313" s="298"/>
      <c r="B313" s="298"/>
      <c r="C313" s="298"/>
      <c r="D313" s="121"/>
      <c r="E313" s="121"/>
    </row>
    <row r="314" spans="1:5" ht="12.75">
      <c r="A314" s="298"/>
      <c r="B314" s="298"/>
      <c r="C314" s="298"/>
      <c r="D314" s="121"/>
      <c r="E314" s="121"/>
    </row>
    <row r="315" spans="1:5" ht="12.75">
      <c r="A315" s="298"/>
      <c r="B315" s="298"/>
      <c r="C315" s="298"/>
      <c r="D315" s="121"/>
      <c r="E315" s="121"/>
    </row>
    <row r="316" spans="1:5" ht="12.75">
      <c r="A316" s="298"/>
      <c r="B316" s="298"/>
      <c r="C316" s="298"/>
      <c r="D316" s="121"/>
      <c r="E316" s="121"/>
    </row>
    <row r="317" spans="1:5" ht="12.75">
      <c r="A317" s="298"/>
      <c r="B317" s="298"/>
      <c r="C317" s="298"/>
      <c r="D317" s="121"/>
      <c r="E317" s="121"/>
    </row>
    <row r="318" spans="1:5" ht="12.75">
      <c r="A318" s="298"/>
      <c r="B318" s="298"/>
      <c r="C318" s="298"/>
      <c r="D318" s="121"/>
      <c r="E318" s="121"/>
    </row>
    <row r="319" spans="1:5" ht="12.75">
      <c r="A319" s="298"/>
      <c r="B319" s="298"/>
      <c r="C319" s="298"/>
      <c r="D319" s="121"/>
      <c r="E319" s="121"/>
    </row>
    <row r="320" spans="1:5" ht="12.75">
      <c r="A320" s="298"/>
      <c r="B320" s="298"/>
      <c r="C320" s="298"/>
      <c r="D320" s="121"/>
      <c r="E320" s="121"/>
    </row>
    <row r="321" spans="1:5" ht="12.75">
      <c r="A321" s="298"/>
      <c r="B321" s="298"/>
      <c r="C321" s="298"/>
      <c r="D321" s="121"/>
      <c r="E321" s="121"/>
    </row>
    <row r="322" spans="1:5" ht="12.75">
      <c r="A322" s="298"/>
      <c r="B322" s="298"/>
      <c r="C322" s="298"/>
      <c r="D322" s="121"/>
      <c r="E322" s="121"/>
    </row>
    <row r="323" spans="1:5" ht="12.75">
      <c r="A323" s="298"/>
      <c r="B323" s="298"/>
      <c r="C323" s="298"/>
      <c r="D323" s="121"/>
      <c r="E323" s="121"/>
    </row>
    <row r="324" spans="1:5" ht="12.75">
      <c r="A324" s="298"/>
      <c r="B324" s="298"/>
      <c r="C324" s="298"/>
      <c r="D324" s="121"/>
      <c r="E324" s="121"/>
    </row>
    <row r="325" spans="1:5" ht="12.75">
      <c r="A325" s="298"/>
      <c r="B325" s="298"/>
      <c r="C325" s="298"/>
      <c r="D325" s="121"/>
      <c r="E325" s="121"/>
    </row>
    <row r="326" spans="1:5" ht="12.75">
      <c r="A326" s="298"/>
      <c r="B326" s="298"/>
      <c r="C326" s="298"/>
      <c r="D326" s="121"/>
      <c r="E326" s="121"/>
    </row>
    <row r="327" spans="1:5" ht="12.75">
      <c r="A327" s="298"/>
      <c r="B327" s="298"/>
      <c r="C327" s="298"/>
      <c r="D327" s="121"/>
      <c r="E327" s="121"/>
    </row>
    <row r="328" spans="1:5" ht="12.75">
      <c r="A328" s="298"/>
      <c r="B328" s="298"/>
      <c r="C328" s="298"/>
      <c r="D328" s="121"/>
      <c r="E328" s="121"/>
    </row>
    <row r="329" spans="1:5" ht="12.75">
      <c r="A329" s="298"/>
      <c r="B329" s="298"/>
      <c r="C329" s="298"/>
      <c r="D329" s="121"/>
      <c r="E329" s="121"/>
    </row>
    <row r="330" spans="1:5" ht="12.75">
      <c r="A330" s="298"/>
      <c r="B330" s="298"/>
      <c r="C330" s="298"/>
      <c r="D330" s="121"/>
      <c r="E330" s="121"/>
    </row>
    <row r="331" spans="1:5" ht="12.75">
      <c r="A331" s="298"/>
      <c r="B331" s="298"/>
      <c r="C331" s="298"/>
      <c r="D331" s="121"/>
      <c r="E331" s="121"/>
    </row>
    <row r="332" spans="1:5" ht="12.75">
      <c r="A332" s="298"/>
      <c r="B332" s="298"/>
      <c r="C332" s="298"/>
      <c r="D332" s="121"/>
      <c r="E332" s="121"/>
    </row>
    <row r="333" spans="1:5" ht="12.75">
      <c r="A333" s="298"/>
      <c r="B333" s="298"/>
      <c r="C333" s="298"/>
      <c r="D333" s="121"/>
      <c r="E333" s="121"/>
    </row>
    <row r="334" spans="1:5" ht="12.75">
      <c r="A334" s="298"/>
      <c r="B334" s="298"/>
      <c r="C334" s="298"/>
      <c r="D334" s="121"/>
      <c r="E334" s="121"/>
    </row>
    <row r="335" spans="1:5" ht="12.75">
      <c r="A335" s="298"/>
      <c r="B335" s="298"/>
      <c r="C335" s="298"/>
      <c r="D335" s="121"/>
      <c r="E335" s="121"/>
    </row>
    <row r="336" spans="1:5" ht="12.75">
      <c r="A336" s="298"/>
      <c r="B336" s="298"/>
      <c r="C336" s="298"/>
      <c r="D336" s="121"/>
      <c r="E336" s="121"/>
    </row>
    <row r="337" spans="1:5" ht="12.75">
      <c r="A337" s="298"/>
      <c r="B337" s="298"/>
      <c r="C337" s="298"/>
      <c r="D337" s="121"/>
      <c r="E337" s="121"/>
    </row>
    <row r="338" spans="1:5" ht="12.75">
      <c r="A338" s="298"/>
      <c r="B338" s="298"/>
      <c r="C338" s="298"/>
      <c r="D338" s="121"/>
      <c r="E338" s="121"/>
    </row>
    <row r="339" spans="1:5" ht="12.75">
      <c r="A339" s="298"/>
      <c r="B339" s="298"/>
      <c r="C339" s="298"/>
      <c r="D339" s="121"/>
      <c r="E339" s="121"/>
    </row>
    <row r="340" spans="1:5" ht="12.75">
      <c r="A340" s="298"/>
      <c r="B340" s="298"/>
      <c r="C340" s="298"/>
      <c r="D340" s="121"/>
      <c r="E340" s="121"/>
    </row>
    <row r="341" spans="1:5" ht="12.75">
      <c r="A341" s="298"/>
      <c r="B341" s="298"/>
      <c r="C341" s="298"/>
      <c r="D341" s="121"/>
      <c r="E341" s="121"/>
    </row>
    <row r="342" spans="1:5" ht="12.75">
      <c r="A342" s="298"/>
      <c r="B342" s="298"/>
      <c r="C342" s="298"/>
      <c r="D342" s="121"/>
      <c r="E342" s="121"/>
    </row>
    <row r="343" spans="1:5" ht="12.75">
      <c r="A343" s="298"/>
      <c r="B343" s="298"/>
      <c r="C343" s="298"/>
      <c r="D343" s="121"/>
      <c r="E343" s="121"/>
    </row>
    <row r="344" spans="1:5" ht="12.75">
      <c r="A344" s="298"/>
      <c r="B344" s="298"/>
      <c r="C344" s="298"/>
      <c r="D344" s="121"/>
      <c r="E344" s="121"/>
    </row>
    <row r="345" spans="1:5" ht="12.75">
      <c r="A345" s="298"/>
      <c r="B345" s="298"/>
      <c r="C345" s="298"/>
      <c r="D345" s="121"/>
      <c r="E345" s="121"/>
    </row>
    <row r="346" spans="1:5" ht="12.75">
      <c r="A346" s="298"/>
      <c r="B346" s="298"/>
      <c r="C346" s="298"/>
      <c r="D346" s="121"/>
      <c r="E346" s="121"/>
    </row>
    <row r="347" spans="1:5" ht="12.75">
      <c r="A347" s="298"/>
      <c r="B347" s="298"/>
      <c r="C347" s="298"/>
      <c r="D347" s="121"/>
      <c r="E347" s="121"/>
    </row>
    <row r="348" spans="1:5" ht="12.75">
      <c r="A348" s="298"/>
      <c r="B348" s="298"/>
      <c r="C348" s="298"/>
      <c r="D348" s="121"/>
      <c r="E348" s="121"/>
    </row>
    <row r="349" spans="1:5" ht="12.75">
      <c r="A349" s="298"/>
      <c r="B349" s="298"/>
      <c r="C349" s="298"/>
      <c r="D349" s="121"/>
      <c r="E349" s="121"/>
    </row>
    <row r="350" spans="1:5" ht="12.75">
      <c r="A350" s="298"/>
      <c r="B350" s="298"/>
      <c r="C350" s="298"/>
      <c r="D350" s="121"/>
      <c r="E350" s="121"/>
    </row>
    <row r="351" spans="1:5" ht="12.75">
      <c r="A351" s="298"/>
      <c r="B351" s="298"/>
      <c r="C351" s="298"/>
      <c r="D351" s="121"/>
      <c r="E351" s="121"/>
    </row>
    <row r="352" spans="1:5" ht="12.75">
      <c r="A352" s="298"/>
      <c r="B352" s="298"/>
      <c r="C352" s="298"/>
      <c r="D352" s="121"/>
      <c r="E352" s="121"/>
    </row>
    <row r="353" spans="1:5" ht="12.75">
      <c r="A353" s="298"/>
      <c r="B353" s="298"/>
      <c r="C353" s="298"/>
      <c r="D353" s="121"/>
      <c r="E353" s="121"/>
    </row>
    <row r="354" spans="1:5" ht="12.75">
      <c r="A354" s="298"/>
      <c r="B354" s="298"/>
      <c r="C354" s="298"/>
      <c r="D354" s="121"/>
      <c r="E354" s="121"/>
    </row>
    <row r="355" spans="1:5" ht="12.75">
      <c r="A355" s="298"/>
      <c r="B355" s="298"/>
      <c r="C355" s="298"/>
      <c r="D355" s="121"/>
      <c r="E355" s="121"/>
    </row>
    <row r="356" spans="1:5" ht="12.75">
      <c r="A356" s="298"/>
      <c r="B356" s="298"/>
      <c r="C356" s="298"/>
      <c r="D356" s="121"/>
      <c r="E356" s="121"/>
    </row>
    <row r="357" spans="1:5" ht="12.75">
      <c r="A357" s="298"/>
      <c r="B357" s="298"/>
      <c r="C357" s="298"/>
      <c r="D357" s="121"/>
      <c r="E357" s="121"/>
    </row>
    <row r="358" spans="1:5" ht="12.75">
      <c r="A358" s="298"/>
      <c r="B358" s="298"/>
      <c r="C358" s="298"/>
      <c r="D358" s="121"/>
      <c r="E358" s="121"/>
    </row>
    <row r="359" spans="1:5" ht="12.75">
      <c r="A359" s="298"/>
      <c r="B359" s="298"/>
      <c r="C359" s="298"/>
      <c r="D359" s="121"/>
      <c r="E359" s="121"/>
    </row>
    <row r="360" spans="1:5" ht="12.75">
      <c r="A360" s="298"/>
      <c r="B360" s="298"/>
      <c r="C360" s="298"/>
      <c r="D360" s="121"/>
      <c r="E360" s="121"/>
    </row>
    <row r="361" spans="1:5" ht="12.75">
      <c r="A361" s="298"/>
      <c r="B361" s="298"/>
      <c r="C361" s="298"/>
      <c r="D361" s="121"/>
      <c r="E361" s="121"/>
    </row>
    <row r="362" spans="1:5" ht="12.75">
      <c r="A362" s="298"/>
      <c r="B362" s="298"/>
      <c r="C362" s="298"/>
      <c r="D362" s="121"/>
      <c r="E362" s="121"/>
    </row>
    <row r="363" spans="1:5" ht="12.75">
      <c r="A363" s="298"/>
      <c r="B363" s="298"/>
      <c r="C363" s="298"/>
      <c r="D363" s="121"/>
      <c r="E363" s="121"/>
    </row>
    <row r="364" spans="1:5" ht="12.75">
      <c r="A364" s="298"/>
      <c r="B364" s="298"/>
      <c r="C364" s="298"/>
      <c r="D364" s="121"/>
      <c r="E364" s="121"/>
    </row>
    <row r="365" spans="1:5" ht="12.75">
      <c r="A365" s="298"/>
      <c r="B365" s="298"/>
      <c r="C365" s="298"/>
      <c r="D365" s="121"/>
      <c r="E365" s="121"/>
    </row>
    <row r="366" spans="1:5" ht="12.75">
      <c r="A366" s="298"/>
      <c r="B366" s="298"/>
      <c r="C366" s="298"/>
      <c r="D366" s="121"/>
      <c r="E366" s="121"/>
    </row>
    <row r="367" spans="1:5" ht="12.75">
      <c r="A367" s="298"/>
      <c r="B367" s="298"/>
      <c r="C367" s="298"/>
      <c r="D367" s="121"/>
      <c r="E367" s="121"/>
    </row>
    <row r="368" spans="1:5" ht="12.75">
      <c r="A368" s="298"/>
      <c r="B368" s="298"/>
      <c r="C368" s="298"/>
      <c r="D368" s="121"/>
      <c r="E368" s="121"/>
    </row>
    <row r="369" spans="1:5" ht="12.75">
      <c r="A369" s="298"/>
      <c r="B369" s="298"/>
      <c r="C369" s="298"/>
      <c r="D369" s="121"/>
      <c r="E369" s="121"/>
    </row>
    <row r="370" spans="1:5" ht="12.75">
      <c r="A370" s="298"/>
      <c r="B370" s="298"/>
      <c r="C370" s="298"/>
      <c r="D370" s="121"/>
      <c r="E370" s="121"/>
    </row>
    <row r="371" spans="1:5" ht="12.75">
      <c r="A371" s="298"/>
      <c r="B371" s="298"/>
      <c r="C371" s="298"/>
      <c r="D371" s="121"/>
      <c r="E371" s="121"/>
    </row>
    <row r="372" spans="1:5" ht="12.75">
      <c r="A372" s="298"/>
      <c r="B372" s="298"/>
      <c r="C372" s="298"/>
      <c r="D372" s="121"/>
      <c r="E372" s="121"/>
    </row>
    <row r="373" spans="1:5" ht="12.75">
      <c r="A373" s="298"/>
      <c r="B373" s="298"/>
      <c r="C373" s="298"/>
      <c r="D373" s="121"/>
      <c r="E373" s="121"/>
    </row>
    <row r="374" spans="1:5" ht="12.75">
      <c r="A374" s="298"/>
      <c r="B374" s="298"/>
      <c r="C374" s="298"/>
      <c r="D374" s="121"/>
      <c r="E374" s="121"/>
    </row>
    <row r="375" spans="1:5" ht="12.75">
      <c r="A375" s="298"/>
      <c r="B375" s="298"/>
      <c r="C375" s="298"/>
      <c r="D375" s="121"/>
      <c r="E375" s="121"/>
    </row>
    <row r="376" spans="1:5" ht="12.75">
      <c r="A376" s="298"/>
      <c r="B376" s="298"/>
      <c r="C376" s="298"/>
      <c r="D376" s="121"/>
      <c r="E376" s="121"/>
    </row>
    <row r="377" spans="1:5" ht="12.75">
      <c r="A377" s="298"/>
      <c r="B377" s="298"/>
      <c r="C377" s="298"/>
      <c r="D377" s="121"/>
      <c r="E377" s="121"/>
    </row>
    <row r="378" spans="1:5" ht="12.75">
      <c r="A378" s="298"/>
      <c r="B378" s="298"/>
      <c r="C378" s="298"/>
      <c r="D378" s="121"/>
      <c r="E378" s="121"/>
    </row>
    <row r="379" spans="1:5" ht="12.75">
      <c r="A379" s="298"/>
      <c r="B379" s="298"/>
      <c r="C379" s="298"/>
      <c r="D379" s="121"/>
      <c r="E379" s="121"/>
    </row>
    <row r="380" spans="1:5" ht="12.75">
      <c r="A380" s="298"/>
      <c r="B380" s="298"/>
      <c r="C380" s="298"/>
      <c r="D380" s="121"/>
      <c r="E380" s="121"/>
    </row>
    <row r="381" spans="1:5" ht="12.75">
      <c r="A381" s="298"/>
      <c r="B381" s="298"/>
      <c r="C381" s="298"/>
      <c r="D381" s="121"/>
      <c r="E381" s="121"/>
    </row>
    <row r="382" spans="1:5" ht="12.75">
      <c r="A382" s="298"/>
      <c r="B382" s="298"/>
      <c r="C382" s="298"/>
      <c r="D382" s="121"/>
      <c r="E382" s="121"/>
    </row>
    <row r="383" spans="1:5" ht="12.75">
      <c r="A383" s="298"/>
      <c r="B383" s="298"/>
      <c r="C383" s="298"/>
      <c r="D383" s="121"/>
      <c r="E383" s="121"/>
    </row>
    <row r="384" spans="1:5" ht="12.75">
      <c r="A384" s="298"/>
      <c r="B384" s="298"/>
      <c r="C384" s="298"/>
      <c r="D384" s="121"/>
      <c r="E384" s="121"/>
    </row>
    <row r="385" spans="1:5" ht="12.75">
      <c r="A385" s="298"/>
      <c r="B385" s="298"/>
      <c r="C385" s="298"/>
      <c r="D385" s="121"/>
      <c r="E385" s="121"/>
    </row>
    <row r="386" spans="1:5" ht="12.75">
      <c r="A386" s="298"/>
      <c r="B386" s="298"/>
      <c r="C386" s="298"/>
      <c r="D386" s="121"/>
      <c r="E386" s="121"/>
    </row>
    <row r="387" spans="1:5" ht="12.75">
      <c r="A387" s="298"/>
      <c r="B387" s="298"/>
      <c r="C387" s="298"/>
      <c r="D387" s="121"/>
      <c r="E387" s="121"/>
    </row>
    <row r="388" spans="1:5" ht="12.75">
      <c r="A388" s="298"/>
      <c r="B388" s="298"/>
      <c r="C388" s="298"/>
      <c r="D388" s="121"/>
      <c r="E388" s="121"/>
    </row>
    <row r="389" spans="1:5" ht="12.75">
      <c r="A389" s="298"/>
      <c r="B389" s="298"/>
      <c r="C389" s="298"/>
      <c r="D389" s="121"/>
      <c r="E389" s="121"/>
    </row>
    <row r="390" spans="1:5" ht="12.75">
      <c r="A390" s="298"/>
      <c r="B390" s="298"/>
      <c r="C390" s="298"/>
      <c r="D390" s="121"/>
      <c r="E390" s="121"/>
    </row>
    <row r="391" spans="1:5" ht="12.75">
      <c r="A391" s="298"/>
      <c r="B391" s="298"/>
      <c r="C391" s="298"/>
      <c r="D391" s="121"/>
      <c r="E391" s="121"/>
    </row>
    <row r="392" spans="1:5" ht="12.75">
      <c r="A392" s="298"/>
      <c r="B392" s="298"/>
      <c r="C392" s="298"/>
      <c r="D392" s="121"/>
      <c r="E392" s="121"/>
    </row>
    <row r="393" spans="1:5" ht="12.75">
      <c r="A393" s="298"/>
      <c r="B393" s="298"/>
      <c r="C393" s="298"/>
      <c r="D393" s="121"/>
      <c r="E393" s="121"/>
    </row>
    <row r="394" spans="1:5" ht="12.75">
      <c r="A394" s="298"/>
      <c r="B394" s="298"/>
      <c r="C394" s="298"/>
      <c r="D394" s="121"/>
      <c r="E394" s="121"/>
    </row>
    <row r="395" spans="1:5" ht="12.75">
      <c r="A395" s="298"/>
      <c r="B395" s="298"/>
      <c r="C395" s="298"/>
      <c r="D395" s="121"/>
      <c r="E395" s="121"/>
    </row>
    <row r="396" spans="1:5" ht="12.75">
      <c r="A396" s="298"/>
      <c r="B396" s="298"/>
      <c r="C396" s="298"/>
      <c r="D396" s="121"/>
      <c r="E396" s="121"/>
    </row>
    <row r="397" spans="1:5" ht="12.75">
      <c r="A397" s="298"/>
      <c r="B397" s="298"/>
      <c r="C397" s="298"/>
      <c r="D397" s="121"/>
      <c r="E397" s="121"/>
    </row>
    <row r="398" spans="1:5" ht="12.75">
      <c r="A398" s="298"/>
      <c r="B398" s="298"/>
      <c r="C398" s="298"/>
      <c r="D398" s="121"/>
      <c r="E398" s="121"/>
    </row>
    <row r="399" spans="1:5" ht="12.75">
      <c r="A399" s="298"/>
      <c r="B399" s="298"/>
      <c r="C399" s="298"/>
      <c r="D399" s="121"/>
      <c r="E399" s="121"/>
    </row>
    <row r="400" spans="1:5" ht="12.75">
      <c r="A400" s="298"/>
      <c r="B400" s="298"/>
      <c r="C400" s="298"/>
      <c r="D400" s="121"/>
      <c r="E400" s="121"/>
    </row>
    <row r="401" spans="1:5" ht="12.75">
      <c r="A401" s="298"/>
      <c r="B401" s="298"/>
      <c r="C401" s="298"/>
      <c r="D401" s="121"/>
      <c r="E401" s="121"/>
    </row>
    <row r="402" spans="1:5" ht="12.75">
      <c r="A402" s="298"/>
      <c r="B402" s="298"/>
      <c r="C402" s="298"/>
      <c r="D402" s="121"/>
      <c r="E402" s="121"/>
    </row>
    <row r="403" spans="1:5" ht="12.75">
      <c r="A403" s="298"/>
      <c r="B403" s="298"/>
      <c r="C403" s="298"/>
      <c r="D403" s="121"/>
      <c r="E403" s="121"/>
    </row>
    <row r="404" spans="1:5" ht="12.75">
      <c r="A404" s="298"/>
      <c r="B404" s="298"/>
      <c r="C404" s="298"/>
      <c r="D404" s="121"/>
      <c r="E404" s="121"/>
    </row>
    <row r="405" spans="1:5" ht="12.75">
      <c r="A405" s="298"/>
      <c r="B405" s="298"/>
      <c r="C405" s="298"/>
      <c r="D405" s="121"/>
      <c r="E405" s="121"/>
    </row>
    <row r="406" spans="1:5" ht="12.75">
      <c r="A406" s="298"/>
      <c r="B406" s="298"/>
      <c r="C406" s="298"/>
      <c r="D406" s="121"/>
      <c r="E406" s="121"/>
    </row>
    <row r="407" spans="1:5" ht="12.75">
      <c r="A407" s="298"/>
      <c r="B407" s="298"/>
      <c r="C407" s="298"/>
      <c r="D407" s="121"/>
      <c r="E407" s="121"/>
    </row>
    <row r="408" spans="1:5" ht="12.75">
      <c r="A408" s="298"/>
      <c r="B408" s="298"/>
      <c r="C408" s="298"/>
      <c r="D408" s="121"/>
      <c r="E408" s="121"/>
    </row>
    <row r="409" spans="1:5" ht="12.75">
      <c r="A409" s="298"/>
      <c r="B409" s="298"/>
      <c r="C409" s="298"/>
      <c r="D409" s="121"/>
      <c r="E409" s="121"/>
    </row>
    <row r="410" spans="1:5" ht="12.75">
      <c r="A410" s="298"/>
      <c r="B410" s="298"/>
      <c r="C410" s="298"/>
      <c r="D410" s="121"/>
      <c r="E410" s="121"/>
    </row>
    <row r="411" spans="1:5" ht="12.75">
      <c r="A411" s="298"/>
      <c r="B411" s="298"/>
      <c r="C411" s="298"/>
      <c r="D411" s="121"/>
      <c r="E411" s="121"/>
    </row>
    <row r="412" spans="1:5" ht="12.75">
      <c r="A412" s="298"/>
      <c r="B412" s="298"/>
      <c r="C412" s="298"/>
      <c r="D412" s="121"/>
      <c r="E412" s="121"/>
    </row>
    <row r="413" spans="1:5" ht="12.75">
      <c r="A413" s="298"/>
      <c r="B413" s="298"/>
      <c r="C413" s="298"/>
      <c r="D413" s="121"/>
      <c r="E413" s="121"/>
    </row>
    <row r="414" spans="1:5" ht="12.75">
      <c r="A414" s="298"/>
      <c r="B414" s="298"/>
      <c r="C414" s="298"/>
      <c r="D414" s="121"/>
      <c r="E414" s="121"/>
    </row>
    <row r="415" spans="1:5" ht="12.75">
      <c r="A415" s="298"/>
      <c r="B415" s="298"/>
      <c r="C415" s="298"/>
      <c r="D415" s="121"/>
      <c r="E415" s="121"/>
    </row>
    <row r="416" spans="1:5" ht="12.75">
      <c r="A416" s="298"/>
      <c r="B416" s="298"/>
      <c r="C416" s="298"/>
      <c r="D416" s="121"/>
      <c r="E416" s="121"/>
    </row>
    <row r="417" spans="1:5" ht="12.75">
      <c r="A417" s="298"/>
      <c r="B417" s="298"/>
      <c r="C417" s="298"/>
      <c r="D417" s="121"/>
      <c r="E417" s="121"/>
    </row>
    <row r="418" spans="1:5" ht="12.75">
      <c r="A418" s="298"/>
      <c r="B418" s="298"/>
      <c r="C418" s="298"/>
      <c r="D418" s="121"/>
      <c r="E418" s="121"/>
    </row>
    <row r="419" spans="1:5" ht="12.75">
      <c r="A419" s="298"/>
      <c r="B419" s="298"/>
      <c r="C419" s="298"/>
      <c r="D419" s="121"/>
      <c r="E419" s="121"/>
    </row>
    <row r="420" spans="1:5" ht="12.75">
      <c r="A420" s="298"/>
      <c r="B420" s="298"/>
      <c r="C420" s="298"/>
      <c r="D420" s="121"/>
      <c r="E420" s="121"/>
    </row>
    <row r="421" spans="1:5" ht="12.75">
      <c r="A421" s="298"/>
      <c r="B421" s="298"/>
      <c r="C421" s="298"/>
      <c r="D421" s="121"/>
      <c r="E421" s="121"/>
    </row>
    <row r="422" spans="1:5" ht="12.75">
      <c r="A422" s="298"/>
      <c r="B422" s="298"/>
      <c r="C422" s="298"/>
      <c r="D422" s="121"/>
      <c r="E422" s="121"/>
    </row>
    <row r="423" spans="1:5" ht="12.75">
      <c r="A423" s="298"/>
      <c r="B423" s="298"/>
      <c r="C423" s="298"/>
      <c r="D423" s="121"/>
      <c r="E423" s="121"/>
    </row>
    <row r="424" spans="1:5" ht="12.75">
      <c r="A424" s="298"/>
      <c r="B424" s="298"/>
      <c r="C424" s="298"/>
      <c r="D424" s="121"/>
      <c r="E424" s="121"/>
    </row>
    <row r="425" spans="1:5" ht="12.75">
      <c r="A425" s="298"/>
      <c r="B425" s="298"/>
      <c r="C425" s="298"/>
      <c r="D425" s="121"/>
      <c r="E425" s="121"/>
    </row>
    <row r="426" spans="1:5" ht="12.75">
      <c r="A426" s="298"/>
      <c r="B426" s="298"/>
      <c r="C426" s="298"/>
      <c r="D426" s="121"/>
      <c r="E426" s="121"/>
    </row>
    <row r="427" spans="1:5" ht="12.75">
      <c r="A427" s="298"/>
      <c r="B427" s="298"/>
      <c r="C427" s="298"/>
      <c r="D427" s="121"/>
      <c r="E427" s="121"/>
    </row>
    <row r="428" spans="1:5" ht="12.75">
      <c r="A428" s="298"/>
      <c r="B428" s="298"/>
      <c r="C428" s="298"/>
      <c r="D428" s="121"/>
      <c r="E428" s="121"/>
    </row>
    <row r="429" spans="1:5" ht="12.75">
      <c r="A429" s="298"/>
      <c r="B429" s="298"/>
      <c r="C429" s="298"/>
      <c r="D429" s="121"/>
      <c r="E429" s="121"/>
    </row>
    <row r="430" spans="1:5" ht="12.75">
      <c r="A430" s="298"/>
      <c r="B430" s="298"/>
      <c r="C430" s="298"/>
      <c r="D430" s="121"/>
      <c r="E430" s="121"/>
    </row>
    <row r="431" spans="1:5" ht="12.75">
      <c r="A431" s="298"/>
      <c r="B431" s="298"/>
      <c r="C431" s="298"/>
      <c r="D431" s="121"/>
      <c r="E431" s="121"/>
    </row>
    <row r="432" spans="1:5" ht="12.75">
      <c r="A432" s="298"/>
      <c r="B432" s="298"/>
      <c r="C432" s="298"/>
      <c r="D432" s="121"/>
      <c r="E432" s="121"/>
    </row>
    <row r="433" spans="1:5" ht="12.75">
      <c r="A433" s="298"/>
      <c r="B433" s="298"/>
      <c r="C433" s="298"/>
      <c r="D433" s="121"/>
      <c r="E433" s="121"/>
    </row>
    <row r="434" spans="1:5" ht="12.75">
      <c r="A434" s="298"/>
      <c r="B434" s="298"/>
      <c r="C434" s="298"/>
      <c r="D434" s="121"/>
      <c r="E434" s="121"/>
    </row>
    <row r="435" spans="1:5" ht="12.75">
      <c r="A435" s="298"/>
      <c r="B435" s="298"/>
      <c r="C435" s="298"/>
      <c r="D435" s="121"/>
      <c r="E435" s="121"/>
    </row>
    <row r="436" spans="1:5" ht="12.75">
      <c r="A436" s="298"/>
      <c r="B436" s="298"/>
      <c r="C436" s="298"/>
      <c r="D436" s="121"/>
      <c r="E436" s="121"/>
    </row>
    <row r="437" spans="1:5" ht="12.75">
      <c r="A437" s="298"/>
      <c r="B437" s="298"/>
      <c r="C437" s="298"/>
      <c r="D437" s="121"/>
      <c r="E437" s="121"/>
    </row>
    <row r="438" spans="1:5" ht="12.75">
      <c r="A438" s="298"/>
      <c r="B438" s="298"/>
      <c r="C438" s="298"/>
      <c r="D438" s="121"/>
      <c r="E438" s="121"/>
    </row>
    <row r="439" spans="1:5" ht="12.75">
      <c r="A439" s="298"/>
      <c r="B439" s="298"/>
      <c r="C439" s="298"/>
      <c r="D439" s="121"/>
      <c r="E439" s="121"/>
    </row>
    <row r="440" spans="1:5" ht="12.75">
      <c r="A440" s="298"/>
      <c r="B440" s="298"/>
      <c r="C440" s="298"/>
      <c r="D440" s="121"/>
      <c r="E440" s="121"/>
    </row>
    <row r="441" spans="1:5" ht="12.75">
      <c r="A441" s="298"/>
      <c r="B441" s="298"/>
      <c r="C441" s="298"/>
      <c r="D441" s="121"/>
      <c r="E441" s="121"/>
    </row>
    <row r="442" spans="1:5" ht="12.75">
      <c r="A442" s="298"/>
      <c r="B442" s="298"/>
      <c r="C442" s="298"/>
      <c r="D442" s="121"/>
      <c r="E442" s="121"/>
    </row>
    <row r="443" spans="1:5" ht="12.75">
      <c r="A443" s="298"/>
      <c r="B443" s="298"/>
      <c r="C443" s="298"/>
      <c r="D443" s="121"/>
      <c r="E443" s="121"/>
    </row>
    <row r="444" spans="1:5" ht="12.75">
      <c r="A444" s="298"/>
      <c r="B444" s="298"/>
      <c r="C444" s="298"/>
      <c r="D444" s="121"/>
      <c r="E444" s="121"/>
    </row>
    <row r="445" spans="1:5" ht="12.75">
      <c r="A445" s="298"/>
      <c r="B445" s="298"/>
      <c r="C445" s="298"/>
      <c r="D445" s="121"/>
      <c r="E445" s="121"/>
    </row>
    <row r="446" spans="1:5" ht="12.75">
      <c r="A446" s="298"/>
      <c r="B446" s="298"/>
      <c r="C446" s="298"/>
      <c r="D446" s="121"/>
      <c r="E446" s="121"/>
    </row>
    <row r="447" spans="1:5" ht="12.75">
      <c r="A447" s="298"/>
      <c r="B447" s="298"/>
      <c r="C447" s="298"/>
      <c r="D447" s="121"/>
      <c r="E447" s="121"/>
    </row>
    <row r="448" spans="1:5" ht="12.75">
      <c r="A448" s="298"/>
      <c r="B448" s="298"/>
      <c r="C448" s="298"/>
      <c r="D448" s="121"/>
      <c r="E448" s="121"/>
    </row>
    <row r="449" spans="1:5" ht="12.75">
      <c r="A449" s="298"/>
      <c r="B449" s="298"/>
      <c r="C449" s="298"/>
      <c r="D449" s="121"/>
      <c r="E449" s="121"/>
    </row>
    <row r="450" spans="1:5" ht="12.75">
      <c r="A450" s="298"/>
      <c r="B450" s="298"/>
      <c r="C450" s="298"/>
      <c r="D450" s="121"/>
      <c r="E450" s="121"/>
    </row>
    <row r="451" spans="1:5" ht="12.75">
      <c r="A451" s="298"/>
      <c r="B451" s="298"/>
      <c r="C451" s="298"/>
      <c r="D451" s="121"/>
      <c r="E451" s="121"/>
    </row>
    <row r="452" spans="1:5" ht="12.75">
      <c r="A452" s="298"/>
      <c r="B452" s="298"/>
      <c r="C452" s="298"/>
      <c r="D452" s="121"/>
      <c r="E452" s="121"/>
    </row>
    <row r="453" spans="1:5" ht="12.75">
      <c r="A453" s="298"/>
      <c r="B453" s="298"/>
      <c r="C453" s="298"/>
      <c r="D453" s="121"/>
      <c r="E453" s="121"/>
    </row>
    <row r="454" spans="1:5" ht="12.75">
      <c r="A454" s="298"/>
      <c r="B454" s="298"/>
      <c r="C454" s="298"/>
      <c r="D454" s="121"/>
      <c r="E454" s="121"/>
    </row>
    <row r="455" spans="1:5" ht="12.75">
      <c r="A455" s="298"/>
      <c r="B455" s="298"/>
      <c r="C455" s="298"/>
      <c r="D455" s="121"/>
      <c r="E455" s="121"/>
    </row>
    <row r="456" spans="1:5" ht="12.75">
      <c r="A456" s="298"/>
      <c r="B456" s="298"/>
      <c r="C456" s="298"/>
      <c r="D456" s="121"/>
      <c r="E456" s="121"/>
    </row>
    <row r="457" spans="1:5" ht="12.75">
      <c r="A457" s="298"/>
      <c r="B457" s="298"/>
      <c r="C457" s="298"/>
      <c r="D457" s="121"/>
      <c r="E457" s="121"/>
    </row>
    <row r="458" spans="1:5" ht="12.75">
      <c r="A458" s="298"/>
      <c r="B458" s="298"/>
      <c r="C458" s="298"/>
      <c r="D458" s="121"/>
      <c r="E458" s="121"/>
    </row>
    <row r="459" spans="1:5" ht="12.75">
      <c r="A459" s="298"/>
      <c r="B459" s="298"/>
      <c r="C459" s="298"/>
      <c r="D459" s="121"/>
      <c r="E459" s="121"/>
    </row>
    <row r="460" spans="1:5" ht="12.75">
      <c r="A460" s="298"/>
      <c r="B460" s="298"/>
      <c r="C460" s="298"/>
      <c r="D460" s="121"/>
      <c r="E460" s="121"/>
    </row>
    <row r="461" spans="1:5" ht="12.75">
      <c r="A461" s="298"/>
      <c r="B461" s="298"/>
      <c r="C461" s="298"/>
      <c r="D461" s="121"/>
      <c r="E461" s="121"/>
    </row>
    <row r="462" spans="1:5" ht="12.75">
      <c r="A462" s="298"/>
      <c r="B462" s="298"/>
      <c r="C462" s="298"/>
      <c r="D462" s="121"/>
      <c r="E462" s="121"/>
    </row>
    <row r="463" spans="1:5" ht="12.75">
      <c r="A463" s="298"/>
      <c r="B463" s="298"/>
      <c r="C463" s="298"/>
      <c r="D463" s="121"/>
      <c r="E463" s="121"/>
    </row>
    <row r="464" spans="1:5" ht="12.75">
      <c r="A464" s="298"/>
      <c r="B464" s="298"/>
      <c r="C464" s="298"/>
      <c r="D464" s="121"/>
      <c r="E464" s="121"/>
    </row>
    <row r="465" spans="1:5" ht="12.75">
      <c r="A465" s="298"/>
      <c r="B465" s="298"/>
      <c r="C465" s="298"/>
      <c r="D465" s="121"/>
      <c r="E465" s="121"/>
    </row>
    <row r="466" spans="1:5" ht="12.75">
      <c r="A466" s="298"/>
      <c r="B466" s="298"/>
      <c r="C466" s="298"/>
      <c r="D466" s="121"/>
      <c r="E466" s="121"/>
    </row>
    <row r="467" spans="1:5" ht="12.75">
      <c r="A467" s="298"/>
      <c r="B467" s="298"/>
      <c r="C467" s="298"/>
      <c r="D467" s="121"/>
      <c r="E467" s="121"/>
    </row>
    <row r="468" spans="1:5" ht="12.75">
      <c r="A468" s="298"/>
      <c r="B468" s="298"/>
      <c r="C468" s="298"/>
      <c r="D468" s="121"/>
      <c r="E468" s="121"/>
    </row>
    <row r="469" spans="1:5" ht="12.75">
      <c r="A469" s="298"/>
      <c r="B469" s="298"/>
      <c r="C469" s="298"/>
      <c r="D469" s="121"/>
      <c r="E469" s="121"/>
    </row>
    <row r="470" spans="1:5" ht="12.75">
      <c r="A470" s="298"/>
      <c r="B470" s="298"/>
      <c r="C470" s="298"/>
      <c r="D470" s="121"/>
      <c r="E470" s="121"/>
    </row>
    <row r="471" spans="1:5" ht="12.75">
      <c r="A471" s="298"/>
      <c r="B471" s="298"/>
      <c r="C471" s="298"/>
      <c r="D471" s="121"/>
      <c r="E471" s="121"/>
    </row>
    <row r="472" spans="1:5" ht="12.75">
      <c r="A472" s="298"/>
      <c r="B472" s="298"/>
      <c r="C472" s="298"/>
      <c r="D472" s="121"/>
      <c r="E472" s="121"/>
    </row>
    <row r="473" spans="1:5" ht="12.75">
      <c r="A473" s="298"/>
      <c r="B473" s="298"/>
      <c r="C473" s="298"/>
      <c r="D473" s="121"/>
      <c r="E473" s="121"/>
    </row>
    <row r="474" spans="1:5" ht="12.75">
      <c r="A474" s="298"/>
      <c r="B474" s="298"/>
      <c r="C474" s="298"/>
      <c r="D474" s="121"/>
      <c r="E474" s="121"/>
    </row>
    <row r="475" spans="1:5" ht="12.75">
      <c r="A475" s="298"/>
      <c r="B475" s="298"/>
      <c r="C475" s="298"/>
      <c r="D475" s="121"/>
      <c r="E475" s="121"/>
    </row>
    <row r="476" spans="1:5" ht="12.75">
      <c r="A476" s="298"/>
      <c r="B476" s="298"/>
      <c r="C476" s="298"/>
      <c r="D476" s="121"/>
      <c r="E476" s="121"/>
    </row>
    <row r="477" spans="1:5" ht="12.75">
      <c r="A477" s="298"/>
      <c r="B477" s="298"/>
      <c r="C477" s="298"/>
      <c r="D477" s="121"/>
      <c r="E477" s="121"/>
    </row>
    <row r="478" spans="1:5" ht="12.75">
      <c r="A478" s="298"/>
      <c r="B478" s="298"/>
      <c r="C478" s="298"/>
      <c r="D478" s="121"/>
      <c r="E478" s="121"/>
    </row>
    <row r="479" spans="1:5" ht="12.75">
      <c r="A479" s="298"/>
      <c r="B479" s="298"/>
      <c r="C479" s="298"/>
      <c r="D479" s="121"/>
      <c r="E479" s="121"/>
    </row>
    <row r="480" spans="1:5" ht="12.75">
      <c r="A480" s="298"/>
      <c r="B480" s="298"/>
      <c r="C480" s="298"/>
      <c r="D480" s="121"/>
      <c r="E480" s="121"/>
    </row>
    <row r="481" spans="1:5" ht="12.75">
      <c r="A481" s="298"/>
      <c r="B481" s="298"/>
      <c r="C481" s="298"/>
      <c r="D481" s="121"/>
      <c r="E481" s="121"/>
    </row>
    <row r="482" spans="1:5" ht="12.75">
      <c r="A482" s="298"/>
      <c r="B482" s="298"/>
      <c r="C482" s="298"/>
      <c r="D482" s="121"/>
      <c r="E482" s="121"/>
    </row>
    <row r="483" spans="1:5" ht="12.75">
      <c r="A483" s="298"/>
      <c r="B483" s="298"/>
      <c r="C483" s="298"/>
      <c r="D483" s="121"/>
      <c r="E483" s="121"/>
    </row>
    <row r="484" spans="1:5" ht="12.75">
      <c r="A484" s="298"/>
      <c r="B484" s="298"/>
      <c r="C484" s="298"/>
      <c r="D484" s="121"/>
      <c r="E484" s="121"/>
    </row>
    <row r="485" spans="1:5" ht="12.75">
      <c r="A485" s="298"/>
      <c r="B485" s="298"/>
      <c r="C485" s="298"/>
      <c r="D485" s="121"/>
      <c r="E485" s="121"/>
    </row>
    <row r="486" spans="1:5" ht="12.75">
      <c r="A486" s="298"/>
      <c r="B486" s="298"/>
      <c r="C486" s="298"/>
      <c r="D486" s="121"/>
      <c r="E486" s="121"/>
    </row>
    <row r="487" spans="1:5" ht="12.75">
      <c r="A487" s="298"/>
      <c r="B487" s="298"/>
      <c r="C487" s="298"/>
      <c r="D487" s="121"/>
      <c r="E487" s="121"/>
    </row>
    <row r="488" spans="1:5" ht="12.75">
      <c r="A488" s="298"/>
      <c r="B488" s="298"/>
      <c r="C488" s="298"/>
      <c r="D488" s="121"/>
      <c r="E488" s="121"/>
    </row>
    <row r="489" spans="1:5" ht="12.75">
      <c r="A489" s="298"/>
      <c r="B489" s="298"/>
      <c r="C489" s="298"/>
      <c r="D489" s="121"/>
      <c r="E489" s="121"/>
    </row>
    <row r="490" spans="1:5" ht="12.75">
      <c r="A490" s="298"/>
      <c r="B490" s="298"/>
      <c r="C490" s="298"/>
      <c r="D490" s="121"/>
      <c r="E490" s="121"/>
    </row>
    <row r="491" spans="1:5" ht="12.75">
      <c r="A491" s="298"/>
      <c r="B491" s="298"/>
      <c r="C491" s="298"/>
      <c r="D491" s="121"/>
      <c r="E491" s="121"/>
    </row>
    <row r="492" spans="1:5" ht="12.75">
      <c r="A492" s="298"/>
      <c r="B492" s="298"/>
      <c r="C492" s="298"/>
      <c r="D492" s="121"/>
      <c r="E492" s="121"/>
    </row>
    <row r="493" spans="1:5" ht="12.75">
      <c r="A493" s="298"/>
      <c r="B493" s="298"/>
      <c r="C493" s="298"/>
      <c r="D493" s="121"/>
      <c r="E493" s="121"/>
    </row>
    <row r="494" spans="1:5" ht="12.75">
      <c r="A494" s="298"/>
      <c r="B494" s="298"/>
      <c r="C494" s="298"/>
      <c r="D494" s="121"/>
      <c r="E494" s="121"/>
    </row>
    <row r="495" spans="1:5" ht="12.75">
      <c r="A495" s="298"/>
      <c r="B495" s="298"/>
      <c r="C495" s="298"/>
      <c r="D495" s="121"/>
      <c r="E495" s="121"/>
    </row>
    <row r="496" spans="1:5" ht="12.75">
      <c r="A496" s="298"/>
      <c r="B496" s="298"/>
      <c r="C496" s="298"/>
      <c r="D496" s="121"/>
      <c r="E496" s="121"/>
    </row>
    <row r="497" spans="1:5" ht="12.75">
      <c r="A497" s="298"/>
      <c r="B497" s="298"/>
      <c r="C497" s="298"/>
      <c r="D497" s="121"/>
      <c r="E497" s="121"/>
    </row>
    <row r="498" spans="1:5" ht="12.75">
      <c r="A498" s="298"/>
      <c r="B498" s="298"/>
      <c r="C498" s="298"/>
      <c r="D498" s="121"/>
      <c r="E498" s="121"/>
    </row>
    <row r="499" spans="1:5" ht="12.75">
      <c r="A499" s="298"/>
      <c r="B499" s="298"/>
      <c r="C499" s="298"/>
      <c r="D499" s="121"/>
      <c r="E499" s="121"/>
    </row>
    <row r="500" spans="1:5" ht="12.75">
      <c r="A500" s="298"/>
      <c r="B500" s="298"/>
      <c r="C500" s="298"/>
      <c r="D500" s="121"/>
      <c r="E500" s="121"/>
    </row>
    <row r="501" spans="1:5" ht="12.75">
      <c r="A501" s="298"/>
      <c r="B501" s="298"/>
      <c r="C501" s="298"/>
      <c r="D501" s="121"/>
      <c r="E501" s="121"/>
    </row>
    <row r="502" spans="1:5" ht="12.75">
      <c r="A502" s="298"/>
      <c r="B502" s="298"/>
      <c r="C502" s="298"/>
      <c r="D502" s="121"/>
      <c r="E502" s="121"/>
    </row>
    <row r="503" spans="1:5" ht="12.75">
      <c r="A503" s="298"/>
      <c r="B503" s="298"/>
      <c r="C503" s="298"/>
      <c r="D503" s="121"/>
      <c r="E503" s="121"/>
    </row>
    <row r="504" spans="1:5" ht="12.75">
      <c r="A504" s="298"/>
      <c r="B504" s="298"/>
      <c r="C504" s="298"/>
      <c r="D504" s="121"/>
      <c r="E504" s="121"/>
    </row>
    <row r="505" spans="1:5" ht="12.75">
      <c r="A505" s="298"/>
      <c r="B505" s="298"/>
      <c r="C505" s="298"/>
      <c r="D505" s="121"/>
      <c r="E505" s="121"/>
    </row>
    <row r="506" spans="1:5" ht="12.75">
      <c r="A506" s="298"/>
      <c r="B506" s="298"/>
      <c r="C506" s="298"/>
      <c r="D506" s="121"/>
      <c r="E506" s="121"/>
    </row>
    <row r="507" spans="1:5" ht="12.75">
      <c r="A507" s="298"/>
      <c r="B507" s="298"/>
      <c r="C507" s="298"/>
      <c r="D507" s="121"/>
      <c r="E507" s="121"/>
    </row>
    <row r="508" spans="1:5" ht="12.75">
      <c r="A508" s="298"/>
      <c r="B508" s="298"/>
      <c r="C508" s="298"/>
      <c r="D508" s="121"/>
      <c r="E508" s="121"/>
    </row>
    <row r="509" spans="1:5" ht="12.75">
      <c r="A509" s="298"/>
      <c r="B509" s="298"/>
      <c r="C509" s="298"/>
      <c r="D509" s="121"/>
      <c r="E509" s="121"/>
    </row>
    <row r="510" spans="1:5" ht="12.75">
      <c r="A510" s="298"/>
      <c r="B510" s="298"/>
      <c r="C510" s="298"/>
      <c r="D510" s="121"/>
      <c r="E510" s="121"/>
    </row>
    <row r="511" spans="1:5" ht="12.75">
      <c r="A511" s="298"/>
      <c r="B511" s="298"/>
      <c r="C511" s="298"/>
      <c r="D511" s="121"/>
      <c r="E511" s="121"/>
    </row>
    <row r="512" spans="1:5" ht="12.75">
      <c r="A512" s="298"/>
      <c r="B512" s="298"/>
      <c r="C512" s="298"/>
      <c r="D512" s="121"/>
      <c r="E512" s="121"/>
    </row>
    <row r="513" spans="1:5" ht="12.75">
      <c r="A513" s="298"/>
      <c r="B513" s="298"/>
      <c r="C513" s="298"/>
      <c r="D513" s="121"/>
      <c r="E513" s="121"/>
    </row>
    <row r="514" spans="1:5" ht="12.75">
      <c r="A514" s="298"/>
      <c r="B514" s="298"/>
      <c r="C514" s="298"/>
      <c r="D514" s="121"/>
      <c r="E514" s="121"/>
    </row>
    <row r="515" spans="1:5" ht="12.75">
      <c r="A515" s="298"/>
      <c r="B515" s="298"/>
      <c r="C515" s="298"/>
      <c r="D515" s="121"/>
      <c r="E515" s="121"/>
    </row>
    <row r="516" spans="1:5" ht="12.75">
      <c r="A516" s="298"/>
      <c r="B516" s="298"/>
      <c r="C516" s="298"/>
      <c r="D516" s="121"/>
      <c r="E516" s="121"/>
    </row>
    <row r="517" spans="1:5" ht="12.75">
      <c r="A517" s="298"/>
      <c r="B517" s="298"/>
      <c r="C517" s="298"/>
      <c r="D517" s="121"/>
      <c r="E517" s="121"/>
    </row>
    <row r="518" spans="1:5" ht="12.75">
      <c r="A518" s="298"/>
      <c r="B518" s="298"/>
      <c r="C518" s="298"/>
      <c r="D518" s="121"/>
      <c r="E518" s="121"/>
    </row>
    <row r="519" spans="1:5" ht="12.75">
      <c r="A519" s="298"/>
      <c r="B519" s="298"/>
      <c r="C519" s="298"/>
      <c r="D519" s="121"/>
      <c r="E519" s="121"/>
    </row>
    <row r="520" spans="1:5" ht="12.75">
      <c r="A520" s="298"/>
      <c r="B520" s="298"/>
      <c r="C520" s="298"/>
      <c r="D520" s="121"/>
      <c r="E520" s="121"/>
    </row>
    <row r="521" spans="1:5" ht="12.75">
      <c r="A521" s="298"/>
      <c r="B521" s="298"/>
      <c r="C521" s="298"/>
      <c r="D521" s="121"/>
      <c r="E521" s="121"/>
    </row>
    <row r="522" spans="1:5" ht="12.75">
      <c r="A522" s="298"/>
      <c r="B522" s="298"/>
      <c r="C522" s="298"/>
      <c r="D522" s="121"/>
      <c r="E522" s="121"/>
    </row>
    <row r="523" spans="1:5" ht="12.75">
      <c r="A523" s="298"/>
      <c r="B523" s="298"/>
      <c r="C523" s="298"/>
      <c r="D523" s="121"/>
      <c r="E523" s="121"/>
    </row>
    <row r="524" spans="1:5" ht="12.75">
      <c r="A524" s="298"/>
      <c r="B524" s="298"/>
      <c r="C524" s="298"/>
      <c r="D524" s="121"/>
      <c r="E524" s="121"/>
    </row>
    <row r="525" spans="1:5" ht="12.75">
      <c r="A525" s="298"/>
      <c r="B525" s="298"/>
      <c r="C525" s="298"/>
      <c r="D525" s="121"/>
      <c r="E525" s="121"/>
    </row>
    <row r="526" spans="1:5" ht="12.75">
      <c r="A526" s="298"/>
      <c r="B526" s="298"/>
      <c r="C526" s="298"/>
      <c r="D526" s="121"/>
      <c r="E526" s="121"/>
    </row>
    <row r="527" spans="1:5" ht="12.75">
      <c r="A527" s="298"/>
      <c r="B527" s="298"/>
      <c r="C527" s="298"/>
      <c r="D527" s="121"/>
      <c r="E527" s="121"/>
    </row>
    <row r="528" spans="1:5" ht="12.75">
      <c r="A528" s="298"/>
      <c r="B528" s="298"/>
      <c r="C528" s="298"/>
      <c r="D528" s="121"/>
      <c r="E528" s="121"/>
    </row>
    <row r="529" spans="1:5" ht="12.75">
      <c r="A529" s="298"/>
      <c r="B529" s="298"/>
      <c r="C529" s="298"/>
      <c r="D529" s="121"/>
      <c r="E529" s="121"/>
    </row>
    <row r="530" spans="1:5" ht="12.75">
      <c r="A530" s="298"/>
      <c r="B530" s="298"/>
      <c r="C530" s="298"/>
      <c r="D530" s="121"/>
      <c r="E530" s="121"/>
    </row>
    <row r="531" spans="1:5" ht="12.75">
      <c r="A531" s="298"/>
      <c r="B531" s="298"/>
      <c r="C531" s="298"/>
      <c r="D531" s="121"/>
      <c r="E531" s="121"/>
    </row>
    <row r="532" spans="1:5" ht="12.75">
      <c r="A532" s="298"/>
      <c r="B532" s="298"/>
      <c r="C532" s="298"/>
      <c r="D532" s="121"/>
      <c r="E532" s="121"/>
    </row>
    <row r="533" spans="1:5" ht="12.75">
      <c r="A533" s="298"/>
      <c r="B533" s="298"/>
      <c r="C533" s="298"/>
      <c r="D533" s="121"/>
      <c r="E533" s="121"/>
    </row>
    <row r="534" spans="1:5" ht="12.75">
      <c r="A534" s="298"/>
      <c r="B534" s="298"/>
      <c r="C534" s="298"/>
      <c r="D534" s="121"/>
      <c r="E534" s="121"/>
    </row>
    <row r="535" spans="1:5" ht="12.75">
      <c r="A535" s="298"/>
      <c r="B535" s="298"/>
      <c r="C535" s="298"/>
      <c r="D535" s="121"/>
      <c r="E535" s="121"/>
    </row>
    <row r="536" spans="1:5" ht="12.75">
      <c r="A536" s="298"/>
      <c r="B536" s="298"/>
      <c r="C536" s="298"/>
      <c r="D536" s="121"/>
      <c r="E536" s="121"/>
    </row>
    <row r="537" spans="1:5" ht="12.75">
      <c r="A537" s="298"/>
      <c r="B537" s="298"/>
      <c r="C537" s="298"/>
      <c r="D537" s="121"/>
      <c r="E537" s="121"/>
    </row>
    <row r="538" spans="1:5" ht="12.75">
      <c r="A538" s="298"/>
      <c r="B538" s="298"/>
      <c r="C538" s="298"/>
      <c r="D538" s="121"/>
      <c r="E538" s="121"/>
    </row>
    <row r="539" spans="1:5" ht="12.75">
      <c r="A539" s="298"/>
      <c r="B539" s="298"/>
      <c r="C539" s="298"/>
      <c r="D539" s="121"/>
      <c r="E539" s="121"/>
    </row>
    <row r="540" spans="1:5" ht="12.75">
      <c r="A540" s="298"/>
      <c r="B540" s="298"/>
      <c r="C540" s="298"/>
      <c r="D540" s="121"/>
      <c r="E540" s="121"/>
    </row>
    <row r="541" spans="1:5" ht="12.75">
      <c r="A541" s="298"/>
      <c r="B541" s="298"/>
      <c r="C541" s="298"/>
      <c r="D541" s="121"/>
      <c r="E541" s="121"/>
    </row>
    <row r="542" spans="1:5" ht="12.75">
      <c r="A542" s="298"/>
      <c r="B542" s="298"/>
      <c r="C542" s="298"/>
      <c r="D542" s="121"/>
      <c r="E542" s="121"/>
    </row>
    <row r="543" spans="1:5" ht="12.75">
      <c r="A543" s="298"/>
      <c r="B543" s="298"/>
      <c r="C543" s="298"/>
      <c r="D543" s="121"/>
      <c r="E543" s="121"/>
    </row>
    <row r="544" spans="1:5" ht="12.75">
      <c r="A544" s="298"/>
      <c r="B544" s="298"/>
      <c r="C544" s="298"/>
      <c r="D544" s="121"/>
      <c r="E544" s="121"/>
    </row>
    <row r="545" spans="1:5" ht="12.75">
      <c r="A545" s="298"/>
      <c r="B545" s="298"/>
      <c r="C545" s="298"/>
      <c r="D545" s="121"/>
      <c r="E545" s="121"/>
    </row>
    <row r="546" spans="1:5" ht="12.75">
      <c r="A546" s="298"/>
      <c r="B546" s="298"/>
      <c r="C546" s="298"/>
      <c r="D546" s="121"/>
      <c r="E546" s="121"/>
    </row>
    <row r="547" spans="1:5" ht="12.75">
      <c r="A547" s="298"/>
      <c r="B547" s="298"/>
      <c r="C547" s="298"/>
      <c r="D547" s="121"/>
      <c r="E547" s="121"/>
    </row>
    <row r="548" spans="1:5" ht="12.75">
      <c r="A548" s="298"/>
      <c r="B548" s="298"/>
      <c r="C548" s="298"/>
      <c r="D548" s="121"/>
      <c r="E548" s="121"/>
    </row>
    <row r="549" spans="1:5" ht="12.75">
      <c r="A549" s="298"/>
      <c r="B549" s="298"/>
      <c r="C549" s="298"/>
      <c r="D549" s="121"/>
      <c r="E549" s="121"/>
    </row>
    <row r="550" spans="1:5" ht="12.75">
      <c r="A550" s="298"/>
      <c r="B550" s="298"/>
      <c r="C550" s="298"/>
      <c r="D550" s="121"/>
      <c r="E550" s="121"/>
    </row>
    <row r="551" spans="1:5" ht="12.75">
      <c r="A551" s="298"/>
      <c r="B551" s="298"/>
      <c r="C551" s="298"/>
      <c r="D551" s="121"/>
      <c r="E551" s="121"/>
    </row>
    <row r="552" spans="1:5" ht="12.75">
      <c r="A552" s="298"/>
      <c r="B552" s="298"/>
      <c r="C552" s="298"/>
      <c r="D552" s="121"/>
      <c r="E552" s="121"/>
    </row>
    <row r="553" spans="1:5" ht="12.75">
      <c r="A553" s="298"/>
      <c r="B553" s="298"/>
      <c r="C553" s="298"/>
      <c r="D553" s="121"/>
      <c r="E553" s="121"/>
    </row>
    <row r="554" spans="1:5" ht="12.75">
      <c r="A554" s="298"/>
      <c r="B554" s="298"/>
      <c r="C554" s="298"/>
      <c r="D554" s="121"/>
      <c r="E554" s="121"/>
    </row>
    <row r="555" spans="1:5" ht="12.75">
      <c r="A555" s="298"/>
      <c r="B555" s="298"/>
      <c r="C555" s="298"/>
      <c r="D555" s="121"/>
      <c r="E555" s="121"/>
    </row>
    <row r="556" spans="1:5" ht="12.75">
      <c r="A556" s="298"/>
      <c r="B556" s="298"/>
      <c r="C556" s="298"/>
      <c r="D556" s="121"/>
      <c r="E556" s="121"/>
    </row>
    <row r="557" spans="1:5" ht="12.75">
      <c r="A557" s="298"/>
      <c r="B557" s="298"/>
      <c r="C557" s="298"/>
      <c r="D557" s="121"/>
      <c r="E557" s="121"/>
    </row>
    <row r="558" spans="1:5" ht="12.75">
      <c r="A558" s="298"/>
      <c r="B558" s="298"/>
      <c r="C558" s="298"/>
      <c r="D558" s="121"/>
      <c r="E558" s="121"/>
    </row>
    <row r="559" spans="1:5" ht="12.75">
      <c r="A559" s="298"/>
      <c r="B559" s="298"/>
      <c r="C559" s="298"/>
      <c r="D559" s="121"/>
      <c r="E559" s="121"/>
    </row>
    <row r="560" spans="1:5" ht="12.75">
      <c r="A560" s="298"/>
      <c r="B560" s="298"/>
      <c r="C560" s="298"/>
      <c r="D560" s="121"/>
      <c r="E560" s="121"/>
    </row>
    <row r="561" spans="1:5" ht="12.75">
      <c r="A561" s="298"/>
      <c r="B561" s="298"/>
      <c r="C561" s="298"/>
      <c r="D561" s="121"/>
      <c r="E561" s="121"/>
    </row>
    <row r="562" spans="1:5" ht="12.75">
      <c r="A562" s="298"/>
      <c r="B562" s="298"/>
      <c r="C562" s="298"/>
      <c r="D562" s="121"/>
      <c r="E562" s="121"/>
    </row>
    <row r="563" spans="1:5" ht="12.75">
      <c r="A563" s="298"/>
      <c r="B563" s="298"/>
      <c r="C563" s="298"/>
      <c r="D563" s="121"/>
      <c r="E563" s="121"/>
    </row>
    <row r="564" spans="1:5" ht="12.75">
      <c r="A564" s="298"/>
      <c r="B564" s="298"/>
      <c r="C564" s="298"/>
      <c r="D564" s="121"/>
      <c r="E564" s="121"/>
    </row>
    <row r="565" spans="1:5" ht="12.75">
      <c r="A565" s="298"/>
      <c r="B565" s="298"/>
      <c r="C565" s="298"/>
      <c r="D565" s="121"/>
      <c r="E565" s="121"/>
    </row>
    <row r="566" spans="1:5" ht="12.75">
      <c r="A566" s="298"/>
      <c r="B566" s="298"/>
      <c r="C566" s="298"/>
      <c r="D566" s="121"/>
      <c r="E566" s="121"/>
    </row>
    <row r="567" spans="1:5" ht="12.75">
      <c r="A567" s="298"/>
      <c r="B567" s="298"/>
      <c r="C567" s="298"/>
      <c r="D567" s="121"/>
      <c r="E567" s="121"/>
    </row>
    <row r="568" spans="1:5" ht="12.75">
      <c r="A568" s="298"/>
      <c r="B568" s="298"/>
      <c r="C568" s="298"/>
      <c r="D568" s="121"/>
      <c r="E568" s="121"/>
    </row>
    <row r="569" spans="1:5" ht="12.75">
      <c r="A569" s="298"/>
      <c r="B569" s="298"/>
      <c r="C569" s="298"/>
      <c r="D569" s="121"/>
      <c r="E569" s="121"/>
    </row>
    <row r="570" spans="1:5" ht="12.75">
      <c r="A570" s="298"/>
      <c r="B570" s="298"/>
      <c r="C570" s="298"/>
      <c r="D570" s="121"/>
      <c r="E570" s="121"/>
    </row>
    <row r="571" spans="1:5" ht="12.75">
      <c r="A571" s="298"/>
      <c r="B571" s="298"/>
      <c r="C571" s="298"/>
      <c r="D571" s="121"/>
      <c r="E571" s="121"/>
    </row>
    <row r="572" spans="1:5" ht="12.75">
      <c r="A572" s="298"/>
      <c r="B572" s="298"/>
      <c r="C572" s="298"/>
      <c r="D572" s="121"/>
      <c r="E572" s="121"/>
    </row>
    <row r="573" spans="1:5" ht="12.75">
      <c r="A573" s="298"/>
      <c r="B573" s="298"/>
      <c r="C573" s="298"/>
      <c r="D573" s="121"/>
      <c r="E573" s="121"/>
    </row>
    <row r="574" spans="1:5" ht="12.75">
      <c r="A574" s="298"/>
      <c r="B574" s="298"/>
      <c r="C574" s="298"/>
      <c r="D574" s="121"/>
      <c r="E574" s="121"/>
    </row>
    <row r="575" spans="1:5" ht="12.75">
      <c r="A575" s="298"/>
      <c r="B575" s="298"/>
      <c r="C575" s="298"/>
      <c r="D575" s="121"/>
      <c r="E575" s="121"/>
    </row>
    <row r="576" spans="1:5" ht="12.75">
      <c r="A576" s="298"/>
      <c r="B576" s="298"/>
      <c r="C576" s="298"/>
      <c r="D576" s="121"/>
      <c r="E576" s="121"/>
    </row>
    <row r="577" spans="1:5" ht="12.75">
      <c r="A577" s="298"/>
      <c r="B577" s="298"/>
      <c r="C577" s="298"/>
      <c r="D577" s="121"/>
      <c r="E577" s="121"/>
    </row>
    <row r="578" spans="1:5" ht="12.75">
      <c r="A578" s="298"/>
      <c r="B578" s="298"/>
      <c r="C578" s="298"/>
      <c r="D578" s="121"/>
      <c r="E578" s="121"/>
    </row>
    <row r="579" spans="1:5" ht="12.75">
      <c r="A579" s="298"/>
      <c r="B579" s="298"/>
      <c r="C579" s="298"/>
      <c r="D579" s="121"/>
      <c r="E579" s="121"/>
    </row>
    <row r="580" spans="1:5" ht="12.75">
      <c r="A580" s="298"/>
      <c r="B580" s="298"/>
      <c r="C580" s="298"/>
      <c r="D580" s="121"/>
      <c r="E580" s="121"/>
    </row>
    <row r="581" spans="1:5" ht="12.75">
      <c r="A581" s="298"/>
      <c r="B581" s="298"/>
      <c r="C581" s="298"/>
      <c r="D581" s="121"/>
      <c r="E581" s="121"/>
    </row>
    <row r="582" spans="1:5" ht="12.75">
      <c r="A582" s="298"/>
      <c r="B582" s="298"/>
      <c r="C582" s="298"/>
      <c r="D582" s="121"/>
      <c r="E582" s="121"/>
    </row>
    <row r="583" spans="1:5" ht="12.75">
      <c r="A583" s="298"/>
      <c r="B583" s="298"/>
      <c r="C583" s="298"/>
      <c r="D583" s="121"/>
      <c r="E583" s="121"/>
    </row>
    <row r="584" spans="1:5" ht="12.75">
      <c r="A584" s="298"/>
      <c r="B584" s="298"/>
      <c r="C584" s="298"/>
      <c r="D584" s="121"/>
      <c r="E584" s="121"/>
    </row>
    <row r="585" spans="1:5" ht="12.75">
      <c r="A585" s="298"/>
      <c r="B585" s="298"/>
      <c r="C585" s="298"/>
      <c r="D585" s="121"/>
      <c r="E585" s="121"/>
    </row>
    <row r="586" spans="1:5" ht="12.75">
      <c r="A586" s="298"/>
      <c r="B586" s="298"/>
      <c r="C586" s="298"/>
      <c r="D586" s="121"/>
      <c r="E586" s="121"/>
    </row>
    <row r="587" spans="1:5" ht="12.75">
      <c r="A587" s="298"/>
      <c r="B587" s="298"/>
      <c r="C587" s="298"/>
      <c r="D587" s="121"/>
      <c r="E587" s="121"/>
    </row>
    <row r="588" spans="1:5" ht="12.75">
      <c r="A588" s="298"/>
      <c r="B588" s="298"/>
      <c r="C588" s="298"/>
      <c r="D588" s="121"/>
      <c r="E588" s="121"/>
    </row>
    <row r="589" spans="1:5" ht="12.75">
      <c r="A589" s="298"/>
      <c r="B589" s="298"/>
      <c r="C589" s="298"/>
      <c r="D589" s="121"/>
      <c r="E589" s="121"/>
    </row>
    <row r="590" spans="1:5" ht="12.75">
      <c r="A590" s="298"/>
      <c r="B590" s="298"/>
      <c r="C590" s="298"/>
      <c r="D590" s="121"/>
      <c r="E590" s="121"/>
    </row>
    <row r="591" spans="1:5" ht="12.75">
      <c r="A591" s="298"/>
      <c r="B591" s="298"/>
      <c r="C591" s="298"/>
      <c r="D591" s="121"/>
      <c r="E591" s="121"/>
    </row>
    <row r="592" spans="1:5" ht="12.75">
      <c r="A592" s="298"/>
      <c r="B592" s="298"/>
      <c r="C592" s="298"/>
      <c r="D592" s="121"/>
      <c r="E592" s="121"/>
    </row>
    <row r="593" spans="1:5" ht="12.75">
      <c r="A593" s="298"/>
      <c r="B593" s="298"/>
      <c r="C593" s="298"/>
      <c r="D593" s="121"/>
      <c r="E593" s="121"/>
    </row>
    <row r="594" spans="1:5" ht="12.75">
      <c r="A594" s="298"/>
      <c r="B594" s="298"/>
      <c r="C594" s="298"/>
      <c r="D594" s="121"/>
      <c r="E594" s="121"/>
    </row>
    <row r="595" spans="1:5" ht="12.75">
      <c r="A595" s="298"/>
      <c r="B595" s="298"/>
      <c r="C595" s="298"/>
      <c r="D595" s="121"/>
      <c r="E595" s="121"/>
    </row>
    <row r="596" spans="1:5" ht="12.75">
      <c r="A596" s="298"/>
      <c r="B596" s="298"/>
      <c r="C596" s="298"/>
      <c r="D596" s="121"/>
      <c r="E596" s="121"/>
    </row>
    <row r="597" spans="1:5" ht="12.75">
      <c r="A597" s="298"/>
      <c r="B597" s="298"/>
      <c r="C597" s="298"/>
      <c r="D597" s="121"/>
      <c r="E597" s="121"/>
    </row>
    <row r="598" spans="1:5" ht="12.75">
      <c r="A598" s="298"/>
      <c r="B598" s="298"/>
      <c r="C598" s="298"/>
      <c r="D598" s="121"/>
      <c r="E598" s="121"/>
    </row>
    <row r="599" spans="1:5" ht="12.75">
      <c r="A599" s="298"/>
      <c r="B599" s="298"/>
      <c r="C599" s="298"/>
      <c r="D599" s="121"/>
      <c r="E599" s="121"/>
    </row>
    <row r="600" spans="1:5" ht="12.75">
      <c r="A600" s="298"/>
      <c r="B600" s="298"/>
      <c r="C600" s="298"/>
      <c r="D600" s="121"/>
      <c r="E600" s="121"/>
    </row>
    <row r="601" spans="1:5" ht="12.75">
      <c r="A601" s="298"/>
      <c r="B601" s="298"/>
      <c r="C601" s="298"/>
      <c r="D601" s="121"/>
      <c r="E601" s="121"/>
    </row>
    <row r="602" spans="1:5" ht="12.75">
      <c r="A602" s="298"/>
      <c r="B602" s="298"/>
      <c r="C602" s="298"/>
      <c r="D602" s="121"/>
      <c r="E602" s="121"/>
    </row>
    <row r="603" spans="1:5" ht="12.75">
      <c r="A603" s="298"/>
      <c r="B603" s="298"/>
      <c r="C603" s="298"/>
      <c r="D603" s="121"/>
      <c r="E603" s="121"/>
    </row>
    <row r="604" spans="1:5" ht="12.75">
      <c r="A604" s="298"/>
      <c r="B604" s="298"/>
      <c r="C604" s="298"/>
      <c r="D604" s="121"/>
      <c r="E604" s="121"/>
    </row>
    <row r="605" spans="1:5" ht="12.75">
      <c r="A605" s="298"/>
      <c r="B605" s="298"/>
      <c r="C605" s="298"/>
      <c r="D605" s="121"/>
      <c r="E605" s="121"/>
    </row>
    <row r="606" spans="1:5" ht="12.75">
      <c r="A606" s="298"/>
      <c r="B606" s="298"/>
      <c r="C606" s="298"/>
      <c r="D606" s="121"/>
      <c r="E606" s="121"/>
    </row>
    <row r="607" spans="1:5" ht="12.75">
      <c r="A607" s="298"/>
      <c r="B607" s="298"/>
      <c r="C607" s="298"/>
      <c r="D607" s="121"/>
      <c r="E607" s="121"/>
    </row>
    <row r="608" spans="1:5" ht="12.75">
      <c r="A608" s="298"/>
      <c r="B608" s="298"/>
      <c r="C608" s="298"/>
      <c r="D608" s="121"/>
      <c r="E608" s="121"/>
    </row>
    <row r="609" spans="1:5" ht="12.75">
      <c r="A609" s="298"/>
      <c r="B609" s="298"/>
      <c r="C609" s="298"/>
      <c r="D609" s="121"/>
      <c r="E609" s="121"/>
    </row>
    <row r="610" spans="1:5" ht="12.75">
      <c r="A610" s="298"/>
      <c r="B610" s="298"/>
      <c r="C610" s="298"/>
      <c r="D610" s="121"/>
      <c r="E610" s="121"/>
    </row>
    <row r="611" spans="1:5" ht="12.75">
      <c r="A611" s="298"/>
      <c r="B611" s="298"/>
      <c r="C611" s="298"/>
      <c r="D611" s="121"/>
      <c r="E611" s="121"/>
    </row>
    <row r="612" spans="1:5" ht="12.75">
      <c r="A612" s="298"/>
      <c r="B612" s="298"/>
      <c r="C612" s="298"/>
      <c r="D612" s="121"/>
      <c r="E612" s="121"/>
    </row>
    <row r="613" spans="1:5" ht="12.75">
      <c r="A613" s="298"/>
      <c r="B613" s="298"/>
      <c r="C613" s="298"/>
      <c r="D613" s="121"/>
      <c r="E613" s="121"/>
    </row>
    <row r="614" spans="1:5" ht="12.75">
      <c r="A614" s="298"/>
      <c r="B614" s="298"/>
      <c r="C614" s="298"/>
      <c r="D614" s="121"/>
      <c r="E614" s="121"/>
    </row>
    <row r="615" spans="1:5" ht="12.75">
      <c r="A615" s="298"/>
      <c r="B615" s="298"/>
      <c r="C615" s="298"/>
      <c r="D615" s="121"/>
      <c r="E615" s="121"/>
    </row>
    <row r="616" spans="1:5" ht="12.75">
      <c r="A616" s="298"/>
      <c r="B616" s="298"/>
      <c r="C616" s="298"/>
      <c r="D616" s="121"/>
      <c r="E616" s="121"/>
    </row>
    <row r="617" spans="1:5" ht="12.75">
      <c r="A617" s="298"/>
      <c r="B617" s="298"/>
      <c r="C617" s="298"/>
      <c r="D617" s="121"/>
      <c r="E617" s="121"/>
    </row>
    <row r="618" spans="1:5" ht="12.75">
      <c r="A618" s="298"/>
      <c r="B618" s="298"/>
      <c r="C618" s="298"/>
      <c r="D618" s="121"/>
      <c r="E618" s="121"/>
    </row>
    <row r="619" spans="1:5" ht="12.75">
      <c r="A619" s="298"/>
      <c r="B619" s="298"/>
      <c r="C619" s="298"/>
      <c r="D619" s="121"/>
      <c r="E619" s="121"/>
    </row>
    <row r="620" spans="1:5" ht="12.75">
      <c r="A620" s="298"/>
      <c r="B620" s="298"/>
      <c r="C620" s="298"/>
      <c r="D620" s="121"/>
      <c r="E620" s="121"/>
    </row>
    <row r="621" spans="1:5" ht="12.75">
      <c r="A621" s="298"/>
      <c r="B621" s="298"/>
      <c r="C621" s="298"/>
      <c r="D621" s="121"/>
      <c r="E621" s="121"/>
    </row>
    <row r="622" spans="1:5" ht="12.75">
      <c r="A622" s="298"/>
      <c r="B622" s="298"/>
      <c r="C622" s="298"/>
      <c r="D622" s="121"/>
      <c r="E622" s="121"/>
    </row>
    <row r="623" spans="1:5" ht="12.75">
      <c r="A623" s="298"/>
      <c r="B623" s="298"/>
      <c r="C623" s="298"/>
      <c r="D623" s="121"/>
      <c r="E623" s="121"/>
    </row>
    <row r="624" spans="1:5" ht="12.75">
      <c r="A624" s="298"/>
      <c r="B624" s="298"/>
      <c r="C624" s="298"/>
      <c r="D624" s="121"/>
      <c r="E624" s="121"/>
    </row>
    <row r="625" spans="1:5" ht="12.75">
      <c r="A625" s="298"/>
      <c r="B625" s="298"/>
      <c r="C625" s="298"/>
      <c r="D625" s="121"/>
      <c r="E625" s="121"/>
    </row>
    <row r="626" spans="1:5" ht="12.75">
      <c r="A626" s="298"/>
      <c r="B626" s="298"/>
      <c r="C626" s="298"/>
      <c r="D626" s="121"/>
      <c r="E626" s="121"/>
    </row>
    <row r="627" spans="1:5" ht="12.75">
      <c r="A627" s="298"/>
      <c r="B627" s="298"/>
      <c r="C627" s="298"/>
      <c r="D627" s="121"/>
      <c r="E627" s="121"/>
    </row>
    <row r="628" spans="1:5" ht="12.75">
      <c r="A628" s="298"/>
      <c r="B628" s="298"/>
      <c r="C628" s="298"/>
      <c r="D628" s="121"/>
      <c r="E628" s="121"/>
    </row>
    <row r="629" spans="1:5" ht="12.75">
      <c r="A629" s="298"/>
      <c r="B629" s="298"/>
      <c r="C629" s="298"/>
      <c r="D629" s="121"/>
      <c r="E629" s="121"/>
    </row>
    <row r="630" spans="1:5" ht="12.75">
      <c r="A630" s="298"/>
      <c r="B630" s="298"/>
      <c r="C630" s="298"/>
      <c r="D630" s="121"/>
      <c r="E630" s="121"/>
    </row>
    <row r="631" spans="1:5" ht="12.75">
      <c r="A631" s="298"/>
      <c r="B631" s="298"/>
      <c r="C631" s="298"/>
      <c r="D631" s="121"/>
      <c r="E631" s="121"/>
    </row>
    <row r="632" spans="1:5" ht="12.75">
      <c r="A632" s="298"/>
      <c r="B632" s="298"/>
      <c r="C632" s="298"/>
      <c r="D632" s="121"/>
      <c r="E632" s="121"/>
    </row>
    <row r="633" spans="1:5" ht="12.75">
      <c r="A633" s="298"/>
      <c r="B633" s="298"/>
      <c r="C633" s="298"/>
      <c r="D633" s="121"/>
      <c r="E633" s="121"/>
    </row>
    <row r="634" spans="1:5" ht="12.75">
      <c r="A634" s="298"/>
      <c r="B634" s="298"/>
      <c r="C634" s="298"/>
      <c r="D634" s="121"/>
      <c r="E634" s="121"/>
    </row>
    <row r="635" spans="1:5" ht="12.75">
      <c r="A635" s="298"/>
      <c r="B635" s="298"/>
      <c r="C635" s="298"/>
      <c r="D635" s="121"/>
      <c r="E635" s="121"/>
    </row>
    <row r="636" spans="1:5" ht="12.75">
      <c r="A636" s="298"/>
      <c r="B636" s="298"/>
      <c r="C636" s="298"/>
      <c r="D636" s="121"/>
      <c r="E636" s="121"/>
    </row>
    <row r="637" spans="1:5" ht="12.75">
      <c r="A637" s="298"/>
      <c r="B637" s="298"/>
      <c r="C637" s="298"/>
      <c r="D637" s="121"/>
      <c r="E637" s="121"/>
    </row>
    <row r="638" spans="1:5" ht="12.75">
      <c r="A638" s="298"/>
      <c r="B638" s="298"/>
      <c r="C638" s="298"/>
      <c r="D638" s="121"/>
      <c r="E638" s="121"/>
    </row>
    <row r="639" spans="1:5" ht="12.75">
      <c r="A639" s="298"/>
      <c r="B639" s="298"/>
      <c r="C639" s="298"/>
      <c r="D639" s="121"/>
      <c r="E639" s="121"/>
    </row>
    <row r="640" spans="1:5" ht="12.75">
      <c r="A640" s="298"/>
      <c r="B640" s="298"/>
      <c r="C640" s="298"/>
      <c r="D640" s="121"/>
      <c r="E640" s="121"/>
    </row>
    <row r="641" spans="1:5" ht="12.75">
      <c r="A641" s="298"/>
      <c r="B641" s="298"/>
      <c r="C641" s="298"/>
      <c r="D641" s="121"/>
      <c r="E641" s="121"/>
    </row>
    <row r="642" spans="1:5" ht="12.75">
      <c r="A642" s="298"/>
      <c r="B642" s="298"/>
      <c r="C642" s="298"/>
      <c r="D642" s="121"/>
      <c r="E642" s="121"/>
    </row>
    <row r="643" spans="1:5" ht="12.75">
      <c r="A643" s="298"/>
      <c r="B643" s="298"/>
      <c r="C643" s="298"/>
      <c r="D643" s="121"/>
      <c r="E643" s="121"/>
    </row>
    <row r="644" spans="1:5" ht="12.75">
      <c r="A644" s="298"/>
      <c r="B644" s="298"/>
      <c r="C644" s="298"/>
      <c r="D644" s="121"/>
      <c r="E644" s="121"/>
    </row>
    <row r="645" spans="1:5" ht="12.75">
      <c r="A645" s="298"/>
      <c r="B645" s="298"/>
      <c r="C645" s="298"/>
      <c r="D645" s="121"/>
      <c r="E645" s="121"/>
    </row>
    <row r="646" spans="1:5" ht="12.75">
      <c r="A646" s="298"/>
      <c r="B646" s="298"/>
      <c r="C646" s="298"/>
      <c r="D646" s="121"/>
      <c r="E646" s="121"/>
    </row>
    <row r="647" spans="1:5" ht="12.75">
      <c r="A647" s="298"/>
      <c r="B647" s="298"/>
      <c r="C647" s="298"/>
      <c r="D647" s="121"/>
      <c r="E647" s="121"/>
    </row>
    <row r="648" spans="1:5" ht="12.75">
      <c r="A648" s="298"/>
      <c r="B648" s="298"/>
      <c r="C648" s="298"/>
      <c r="D648" s="121"/>
      <c r="E648" s="121"/>
    </row>
    <row r="649" spans="1:5" ht="12.75">
      <c r="A649" s="298"/>
      <c r="B649" s="298"/>
      <c r="C649" s="298"/>
      <c r="D649" s="121"/>
      <c r="E649" s="121"/>
    </row>
    <row r="650" spans="1:5" ht="12.75">
      <c r="A650" s="298"/>
      <c r="B650" s="298"/>
      <c r="C650" s="298"/>
      <c r="D650" s="121"/>
      <c r="E650" s="121"/>
    </row>
    <row r="651" spans="1:5" ht="12.75">
      <c r="A651" s="298"/>
      <c r="B651" s="298"/>
      <c r="C651" s="298"/>
      <c r="D651" s="121"/>
      <c r="E651" s="121"/>
    </row>
    <row r="652" spans="1:5" ht="12.75">
      <c r="A652" s="298"/>
      <c r="B652" s="298"/>
      <c r="C652" s="298"/>
      <c r="D652" s="121"/>
      <c r="E652" s="121"/>
    </row>
    <row r="653" spans="1:5" ht="12.75">
      <c r="A653" s="298"/>
      <c r="B653" s="298"/>
      <c r="C653" s="298"/>
      <c r="D653" s="121"/>
      <c r="E653" s="121"/>
    </row>
    <row r="654" spans="1:5" ht="12.75">
      <c r="A654" s="298"/>
      <c r="B654" s="298"/>
      <c r="C654" s="298"/>
      <c r="D654" s="121"/>
      <c r="E654" s="121"/>
    </row>
    <row r="655" spans="1:5" ht="12.75">
      <c r="A655" s="298"/>
      <c r="B655" s="298"/>
      <c r="C655" s="298"/>
      <c r="D655" s="121"/>
      <c r="E655" s="121"/>
    </row>
    <row r="656" spans="1:5" ht="12.75">
      <c r="A656" s="298"/>
      <c r="B656" s="298"/>
      <c r="C656" s="298"/>
      <c r="D656" s="121"/>
      <c r="E656" s="121"/>
    </row>
    <row r="657" spans="1:5" ht="12.75">
      <c r="A657" s="298"/>
      <c r="B657" s="298"/>
      <c r="C657" s="298"/>
      <c r="D657" s="121"/>
      <c r="E657" s="121"/>
    </row>
    <row r="658" spans="1:5" ht="12.75">
      <c r="A658" s="298"/>
      <c r="B658" s="298"/>
      <c r="C658" s="298"/>
      <c r="D658" s="121"/>
      <c r="E658" s="121"/>
    </row>
    <row r="659" spans="1:5" ht="12.75">
      <c r="A659" s="298"/>
      <c r="B659" s="298"/>
      <c r="C659" s="298"/>
      <c r="D659" s="121"/>
      <c r="E659" s="121"/>
    </row>
    <row r="660" spans="1:5" ht="12.75">
      <c r="A660" s="298"/>
      <c r="B660" s="298"/>
      <c r="C660" s="298"/>
      <c r="D660" s="121"/>
      <c r="E660" s="121"/>
    </row>
    <row r="661" spans="1:5" ht="12.75">
      <c r="A661" s="298"/>
      <c r="B661" s="298"/>
      <c r="C661" s="298"/>
      <c r="D661" s="121"/>
      <c r="E661" s="121"/>
    </row>
    <row r="662" spans="1:5" ht="12.75">
      <c r="A662" s="298"/>
      <c r="B662" s="298"/>
      <c r="C662" s="298"/>
      <c r="D662" s="121"/>
      <c r="E662" s="121"/>
    </row>
    <row r="663" spans="1:5" ht="12.75">
      <c r="A663" s="298"/>
      <c r="B663" s="298"/>
      <c r="C663" s="298"/>
      <c r="D663" s="121"/>
      <c r="E663" s="121"/>
    </row>
    <row r="664" spans="1:5" ht="12.75">
      <c r="A664" s="298"/>
      <c r="B664" s="298"/>
      <c r="C664" s="298"/>
      <c r="D664" s="121"/>
      <c r="E664" s="121"/>
    </row>
    <row r="665" spans="1:5" ht="12.75">
      <c r="A665" s="298"/>
      <c r="B665" s="298"/>
      <c r="C665" s="298"/>
      <c r="D665" s="121"/>
      <c r="E665" s="121"/>
    </row>
    <row r="666" spans="1:5" ht="12.75">
      <c r="A666" s="298"/>
      <c r="B666" s="298"/>
      <c r="C666" s="298"/>
      <c r="D666" s="121"/>
      <c r="E666" s="121"/>
    </row>
    <row r="667" spans="1:5" ht="12.75">
      <c r="A667" s="298"/>
      <c r="B667" s="298"/>
      <c r="C667" s="298"/>
      <c r="D667" s="121"/>
      <c r="E667" s="121"/>
    </row>
    <row r="668" spans="1:5" ht="12.75">
      <c r="A668" s="298"/>
      <c r="B668" s="298"/>
      <c r="C668" s="298"/>
      <c r="D668" s="121"/>
      <c r="E668" s="121"/>
    </row>
    <row r="669" spans="1:5" ht="12.75">
      <c r="A669" s="298"/>
      <c r="B669" s="298"/>
      <c r="C669" s="298"/>
      <c r="D669" s="121"/>
      <c r="E669" s="121"/>
    </row>
    <row r="670" spans="1:5" ht="12.75">
      <c r="A670" s="298"/>
      <c r="B670" s="298"/>
      <c r="C670" s="298"/>
      <c r="D670" s="121"/>
      <c r="E670" s="121"/>
    </row>
    <row r="671" spans="1:5" ht="12.75">
      <c r="A671" s="298"/>
      <c r="B671" s="298"/>
      <c r="C671" s="298"/>
      <c r="D671" s="121"/>
      <c r="E671" s="121"/>
    </row>
    <row r="672" spans="1:5" ht="12.75">
      <c r="A672" s="298"/>
      <c r="B672" s="298"/>
      <c r="C672" s="298"/>
      <c r="D672" s="121"/>
      <c r="E672" s="121"/>
    </row>
    <row r="673" spans="1:5" ht="12.75">
      <c r="A673" s="298"/>
      <c r="B673" s="298"/>
      <c r="C673" s="298"/>
      <c r="D673" s="121"/>
      <c r="E673" s="121"/>
    </row>
    <row r="674" spans="1:5" ht="12.75">
      <c r="A674" s="298"/>
      <c r="B674" s="298"/>
      <c r="C674" s="298"/>
      <c r="D674" s="121"/>
      <c r="E674" s="121"/>
    </row>
    <row r="675" spans="1:5" ht="12.75">
      <c r="A675" s="298"/>
      <c r="B675" s="298"/>
      <c r="C675" s="298"/>
      <c r="D675" s="121"/>
      <c r="E675" s="121"/>
    </row>
    <row r="676" spans="1:5" ht="12.75">
      <c r="A676" s="298"/>
      <c r="B676" s="298"/>
      <c r="C676" s="298"/>
      <c r="D676" s="121"/>
      <c r="E676" s="121"/>
    </row>
    <row r="677" spans="1:5" ht="12.75">
      <c r="A677" s="298"/>
      <c r="B677" s="298"/>
      <c r="C677" s="298"/>
      <c r="D677" s="121"/>
      <c r="E677" s="121"/>
    </row>
    <row r="678" spans="1:5" ht="12.75">
      <c r="A678" s="298"/>
      <c r="B678" s="298"/>
      <c r="C678" s="298"/>
      <c r="D678" s="121"/>
      <c r="E678" s="121"/>
    </row>
    <row r="679" spans="1:5" ht="12.75">
      <c r="A679" s="298"/>
      <c r="B679" s="298"/>
      <c r="C679" s="298"/>
      <c r="D679" s="121"/>
      <c r="E679" s="121"/>
    </row>
    <row r="680" spans="1:5" ht="12.75">
      <c r="A680" s="298"/>
      <c r="B680" s="298"/>
      <c r="C680" s="298"/>
      <c r="D680" s="121"/>
      <c r="E680" s="121"/>
    </row>
    <row r="681" spans="1:5" ht="12.75">
      <c r="A681" s="298"/>
      <c r="B681" s="298"/>
      <c r="C681" s="298"/>
      <c r="D681" s="121"/>
      <c r="E681" s="121"/>
    </row>
    <row r="682" spans="1:5" ht="12.75">
      <c r="A682" s="298"/>
      <c r="B682" s="298"/>
      <c r="C682" s="298"/>
      <c r="D682" s="121"/>
      <c r="E682" s="121"/>
    </row>
    <row r="683" spans="1:5" ht="12.75">
      <c r="A683" s="298"/>
      <c r="B683" s="298"/>
      <c r="C683" s="298"/>
      <c r="D683" s="121"/>
      <c r="E683" s="121"/>
    </row>
    <row r="684" spans="1:5" ht="12.75">
      <c r="A684" s="298"/>
      <c r="B684" s="298"/>
      <c r="C684" s="298"/>
      <c r="D684" s="121"/>
      <c r="E684" s="121"/>
    </row>
    <row r="685" spans="1:5" ht="12.75">
      <c r="A685" s="298"/>
      <c r="B685" s="298"/>
      <c r="C685" s="298"/>
      <c r="D685" s="121"/>
      <c r="E685" s="121"/>
    </row>
    <row r="686" spans="1:5" ht="12.75">
      <c r="A686" s="298"/>
      <c r="B686" s="298"/>
      <c r="C686" s="298"/>
      <c r="D686" s="121"/>
      <c r="E686" s="121"/>
    </row>
    <row r="687" spans="1:5" ht="12.75">
      <c r="A687" s="298"/>
      <c r="B687" s="298"/>
      <c r="C687" s="298"/>
      <c r="D687" s="121"/>
      <c r="E687" s="121"/>
    </row>
    <row r="688" spans="1:5" ht="12.75">
      <c r="A688" s="298"/>
      <c r="B688" s="298"/>
      <c r="C688" s="298"/>
      <c r="D688" s="121"/>
      <c r="E688" s="121"/>
    </row>
    <row r="689" spans="1:5" ht="12.75">
      <c r="A689" s="298"/>
      <c r="B689" s="298"/>
      <c r="C689" s="298"/>
      <c r="D689" s="121"/>
      <c r="E689" s="121"/>
    </row>
    <row r="690" spans="1:5" ht="12.75">
      <c r="A690" s="298"/>
      <c r="B690" s="298"/>
      <c r="C690" s="298"/>
      <c r="D690" s="121"/>
      <c r="E690" s="121"/>
    </row>
    <row r="691" spans="1:5" ht="12.75">
      <c r="A691" s="298"/>
      <c r="B691" s="298"/>
      <c r="C691" s="298"/>
      <c r="D691" s="121"/>
      <c r="E691" s="121"/>
    </row>
    <row r="692" spans="1:5" ht="12.75">
      <c r="A692" s="298"/>
      <c r="B692" s="298"/>
      <c r="C692" s="298"/>
      <c r="D692" s="121"/>
      <c r="E692" s="121"/>
    </row>
    <row r="693" spans="1:5" ht="12.75">
      <c r="A693" s="298"/>
      <c r="B693" s="298"/>
      <c r="C693" s="298"/>
      <c r="D693" s="121"/>
      <c r="E693" s="121"/>
    </row>
    <row r="694" spans="1:5" ht="12.75">
      <c r="A694" s="298"/>
      <c r="B694" s="298"/>
      <c r="C694" s="298"/>
      <c r="D694" s="121"/>
      <c r="E694" s="121"/>
    </row>
    <row r="695" spans="1:5" ht="12.75">
      <c r="A695" s="298"/>
      <c r="B695" s="298"/>
      <c r="C695" s="298"/>
      <c r="D695" s="121"/>
      <c r="E695" s="121"/>
    </row>
    <row r="696" spans="1:5" ht="12.75">
      <c r="A696" s="298"/>
      <c r="B696" s="298"/>
      <c r="C696" s="298"/>
      <c r="D696" s="121"/>
      <c r="E696" s="121"/>
    </row>
    <row r="697" spans="1:5" ht="12.75">
      <c r="A697" s="298"/>
      <c r="B697" s="298"/>
      <c r="C697" s="298"/>
      <c r="D697" s="121"/>
      <c r="E697" s="121"/>
    </row>
    <row r="698" spans="1:5" ht="12.75">
      <c r="A698" s="298"/>
      <c r="B698" s="298"/>
      <c r="C698" s="298"/>
      <c r="D698" s="121"/>
      <c r="E698" s="121"/>
    </row>
    <row r="699" spans="1:5" ht="12.75">
      <c r="A699" s="298"/>
      <c r="B699" s="298"/>
      <c r="C699" s="298"/>
      <c r="D699" s="121"/>
      <c r="E699" s="121"/>
    </row>
    <row r="700" spans="1:5" ht="12.75">
      <c r="A700" s="298"/>
      <c r="B700" s="298"/>
      <c r="C700" s="298"/>
      <c r="D700" s="121"/>
      <c r="E700" s="121"/>
    </row>
    <row r="701" spans="1:5" ht="12.75">
      <c r="A701" s="298"/>
      <c r="B701" s="298"/>
      <c r="C701" s="298"/>
      <c r="D701" s="121"/>
      <c r="E701" s="121"/>
    </row>
    <row r="702" spans="1:5" ht="12.75">
      <c r="A702" s="298"/>
      <c r="B702" s="298"/>
      <c r="C702" s="298"/>
      <c r="D702" s="121"/>
      <c r="E702" s="121"/>
    </row>
    <row r="703" spans="1:5" ht="12.75">
      <c r="A703" s="298"/>
      <c r="B703" s="298"/>
      <c r="C703" s="298"/>
      <c r="D703" s="121"/>
      <c r="E703" s="121"/>
    </row>
    <row r="704" spans="1:5" ht="12.75">
      <c r="A704" s="298"/>
      <c r="B704" s="298"/>
      <c r="C704" s="298"/>
      <c r="D704" s="121"/>
      <c r="E704" s="121"/>
    </row>
    <row r="705" spans="1:5" ht="12.75">
      <c r="A705" s="298"/>
      <c r="B705" s="298"/>
      <c r="C705" s="298"/>
      <c r="D705" s="121"/>
      <c r="E705" s="121"/>
    </row>
    <row r="706" spans="1:5" ht="12.75">
      <c r="A706" s="298"/>
      <c r="B706" s="298"/>
      <c r="C706" s="298"/>
      <c r="D706" s="121"/>
      <c r="E706" s="121"/>
    </row>
    <row r="707" spans="1:5" ht="12.75">
      <c r="A707" s="298"/>
      <c r="B707" s="298"/>
      <c r="C707" s="298"/>
      <c r="D707" s="121"/>
      <c r="E707" s="121"/>
    </row>
    <row r="708" spans="1:5" ht="12.75">
      <c r="A708" s="298"/>
      <c r="B708" s="298"/>
      <c r="C708" s="298"/>
      <c r="D708" s="121"/>
      <c r="E708" s="121"/>
    </row>
    <row r="709" spans="1:5" ht="12.75">
      <c r="A709" s="298"/>
      <c r="B709" s="298"/>
      <c r="C709" s="298"/>
      <c r="D709" s="121"/>
      <c r="E709" s="121"/>
    </row>
    <row r="710" spans="1:5" ht="12.75">
      <c r="A710" s="298"/>
      <c r="B710" s="298"/>
      <c r="C710" s="298"/>
      <c r="D710" s="121"/>
      <c r="E710" s="121"/>
    </row>
    <row r="711" spans="1:5" ht="12.75">
      <c r="A711" s="298"/>
      <c r="B711" s="298"/>
      <c r="C711" s="298"/>
      <c r="D711" s="121"/>
      <c r="E711" s="121"/>
    </row>
    <row r="712" spans="1:5" ht="12.75">
      <c r="A712" s="298"/>
      <c r="B712" s="298"/>
      <c r="C712" s="298"/>
      <c r="D712" s="121"/>
      <c r="E712" s="121"/>
    </row>
    <row r="713" spans="1:5" ht="12.75">
      <c r="A713" s="298"/>
      <c r="B713" s="298"/>
      <c r="C713" s="298"/>
      <c r="D713" s="121"/>
      <c r="E713" s="121"/>
    </row>
    <row r="714" spans="1:5" ht="12.75">
      <c r="A714" s="298"/>
      <c r="B714" s="298"/>
      <c r="C714" s="298"/>
      <c r="D714" s="121"/>
      <c r="E714" s="121"/>
    </row>
    <row r="715" spans="1:5" ht="12.75">
      <c r="A715" s="298"/>
      <c r="B715" s="298"/>
      <c r="C715" s="298"/>
      <c r="D715" s="121"/>
      <c r="E715" s="121"/>
    </row>
    <row r="716" spans="1:5" ht="12.75">
      <c r="A716" s="298"/>
      <c r="B716" s="298"/>
      <c r="C716" s="298"/>
      <c r="D716" s="121"/>
      <c r="E716" s="121"/>
    </row>
    <row r="717" spans="1:5" ht="12.75">
      <c r="A717" s="298"/>
      <c r="B717" s="298"/>
      <c r="C717" s="298"/>
      <c r="D717" s="121"/>
      <c r="E717" s="121"/>
    </row>
    <row r="718" spans="1:5" ht="12.75">
      <c r="A718" s="298"/>
      <c r="B718" s="298"/>
      <c r="C718" s="298"/>
      <c r="D718" s="121"/>
      <c r="E718" s="121"/>
    </row>
    <row r="719" spans="1:5" ht="12.75">
      <c r="A719" s="298"/>
      <c r="B719" s="298"/>
      <c r="C719" s="298"/>
      <c r="D719" s="121"/>
      <c r="E719" s="121"/>
    </row>
    <row r="720" spans="1:5" ht="12.75">
      <c r="A720" s="298"/>
      <c r="B720" s="298"/>
      <c r="C720" s="298"/>
      <c r="D720" s="121"/>
      <c r="E720" s="121"/>
    </row>
    <row r="721" spans="1:5" ht="12.75">
      <c r="A721" s="298"/>
      <c r="B721" s="298"/>
      <c r="C721" s="298"/>
      <c r="D721" s="121"/>
      <c r="E721" s="121"/>
    </row>
    <row r="722" spans="1:5" ht="12.75">
      <c r="A722" s="298"/>
      <c r="B722" s="298"/>
      <c r="C722" s="298"/>
      <c r="D722" s="121"/>
      <c r="E722" s="121"/>
    </row>
    <row r="723" spans="1:5" ht="12.75">
      <c r="A723" s="298"/>
      <c r="B723" s="298"/>
      <c r="C723" s="298"/>
      <c r="D723" s="121"/>
      <c r="E723" s="121"/>
    </row>
    <row r="724" spans="1:5" ht="12.75">
      <c r="A724" s="298"/>
      <c r="B724" s="298"/>
      <c r="C724" s="298"/>
      <c r="D724" s="121"/>
      <c r="E724" s="121"/>
    </row>
    <row r="725" spans="1:5" ht="12.75">
      <c r="A725" s="298"/>
      <c r="B725" s="298"/>
      <c r="C725" s="298"/>
      <c r="D725" s="121"/>
      <c r="E725" s="121"/>
    </row>
    <row r="726" spans="1:5" ht="12.75">
      <c r="A726" s="298"/>
      <c r="B726" s="298"/>
      <c r="C726" s="298"/>
      <c r="D726" s="121"/>
      <c r="E726" s="121"/>
    </row>
    <row r="727" spans="1:5" ht="12.75">
      <c r="A727" s="298"/>
      <c r="B727" s="298"/>
      <c r="C727" s="298"/>
      <c r="D727" s="121"/>
      <c r="E727" s="121"/>
    </row>
    <row r="728" spans="1:5" ht="12.75">
      <c r="A728" s="298"/>
      <c r="B728" s="298"/>
      <c r="C728" s="298"/>
      <c r="D728" s="121"/>
      <c r="E728" s="121"/>
    </row>
    <row r="729" spans="1:5" ht="12.75">
      <c r="A729" s="298"/>
      <c r="B729" s="298"/>
      <c r="C729" s="298"/>
      <c r="D729" s="121"/>
      <c r="E729" s="121"/>
    </row>
    <row r="730" spans="1:5" ht="12.75">
      <c r="A730" s="298"/>
      <c r="B730" s="298"/>
      <c r="C730" s="298"/>
      <c r="D730" s="121"/>
      <c r="E730" s="121"/>
    </row>
    <row r="731" spans="1:5" ht="12.75">
      <c r="A731" s="298"/>
      <c r="B731" s="298"/>
      <c r="C731" s="298"/>
      <c r="D731" s="121"/>
      <c r="E731" s="121"/>
    </row>
    <row r="732" spans="1:5" ht="12.75">
      <c r="A732" s="298"/>
      <c r="B732" s="298"/>
      <c r="C732" s="298"/>
      <c r="D732" s="121"/>
      <c r="E732" s="121"/>
    </row>
    <row r="733" spans="1:5" ht="12.75">
      <c r="A733" s="298"/>
      <c r="B733" s="298"/>
      <c r="C733" s="298"/>
      <c r="D733" s="121"/>
      <c r="E733" s="121"/>
    </row>
    <row r="734" spans="1:5" ht="12.75">
      <c r="A734" s="298"/>
      <c r="B734" s="298"/>
      <c r="C734" s="298"/>
      <c r="D734" s="121"/>
      <c r="E734" s="121"/>
    </row>
    <row r="735" spans="1:5" ht="12.75">
      <c r="A735" s="298"/>
      <c r="B735" s="298"/>
      <c r="C735" s="298"/>
      <c r="D735" s="121"/>
      <c r="E735" s="121"/>
    </row>
    <row r="736" spans="1:5" ht="12.75">
      <c r="A736" s="298"/>
      <c r="B736" s="298"/>
      <c r="C736" s="298"/>
      <c r="D736" s="121"/>
      <c r="E736" s="121"/>
    </row>
    <row r="737" spans="1:5" ht="12.75">
      <c r="A737" s="298"/>
      <c r="B737" s="298"/>
      <c r="C737" s="298"/>
      <c r="D737" s="121"/>
      <c r="E737" s="121"/>
    </row>
    <row r="738" spans="1:5" ht="12.75">
      <c r="A738" s="298"/>
      <c r="B738" s="298"/>
      <c r="C738" s="298"/>
      <c r="D738" s="121"/>
      <c r="E738" s="121"/>
    </row>
    <row r="739" spans="1:5" ht="12.75">
      <c r="A739" s="298"/>
      <c r="B739" s="298"/>
      <c r="C739" s="298"/>
      <c r="D739" s="121"/>
      <c r="E739" s="121"/>
    </row>
    <row r="740" spans="1:5" ht="12.75">
      <c r="A740" s="298"/>
      <c r="B740" s="298"/>
      <c r="C740" s="298"/>
      <c r="D740" s="121"/>
      <c r="E740" s="121"/>
    </row>
    <row r="741" spans="1:5" ht="12.75">
      <c r="A741" s="298"/>
      <c r="B741" s="298"/>
      <c r="C741" s="298"/>
      <c r="D741" s="121"/>
      <c r="E741" s="121"/>
    </row>
    <row r="742" spans="1:5" ht="12.75">
      <c r="A742" s="298"/>
      <c r="B742" s="298"/>
      <c r="C742" s="298"/>
      <c r="D742" s="121"/>
      <c r="E742" s="121"/>
    </row>
    <row r="743" spans="1:5" ht="12.75">
      <c r="A743" s="298"/>
      <c r="B743" s="298"/>
      <c r="C743" s="298"/>
      <c r="D743" s="121"/>
      <c r="E743" s="121"/>
    </row>
    <row r="744" spans="1:5" ht="12.75">
      <c r="A744" s="298"/>
      <c r="B744" s="298"/>
      <c r="C744" s="298"/>
      <c r="D744" s="121"/>
      <c r="E744" s="121"/>
    </row>
    <row r="745" spans="1:5" ht="12.75">
      <c r="A745" s="298"/>
      <c r="B745" s="298"/>
      <c r="C745" s="298"/>
      <c r="D745" s="121"/>
      <c r="E745" s="121"/>
    </row>
    <row r="746" spans="1:5" ht="12.75">
      <c r="A746" s="298"/>
      <c r="B746" s="298"/>
      <c r="C746" s="298"/>
      <c r="D746" s="121"/>
      <c r="E746" s="121"/>
    </row>
    <row r="747" spans="1:5" ht="12.75">
      <c r="A747" s="298"/>
      <c r="B747" s="298"/>
      <c r="C747" s="298"/>
      <c r="D747" s="121"/>
      <c r="E747" s="121"/>
    </row>
    <row r="748" spans="1:5" ht="12.75">
      <c r="A748" s="298"/>
      <c r="B748" s="298"/>
      <c r="C748" s="298"/>
      <c r="D748" s="121"/>
      <c r="E748" s="121"/>
    </row>
    <row r="749" spans="1:5" ht="12.75">
      <c r="A749" s="298"/>
      <c r="B749" s="298"/>
      <c r="C749" s="298"/>
      <c r="D749" s="121"/>
      <c r="E749" s="121"/>
    </row>
    <row r="750" spans="1:5" ht="12.75">
      <c r="A750" s="298"/>
      <c r="B750" s="298"/>
      <c r="C750" s="298"/>
      <c r="D750" s="121"/>
      <c r="E750" s="121"/>
    </row>
    <row r="751" spans="1:5" ht="12.75">
      <c r="A751" s="298"/>
      <c r="B751" s="298"/>
      <c r="C751" s="298"/>
      <c r="D751" s="121"/>
      <c r="E751" s="121"/>
    </row>
    <row r="752" spans="1:5" ht="12.75">
      <c r="A752" s="298"/>
      <c r="B752" s="298"/>
      <c r="C752" s="298"/>
      <c r="D752" s="121"/>
      <c r="E752" s="121"/>
    </row>
    <row r="753" spans="1:5" ht="12.75">
      <c r="A753" s="298"/>
      <c r="B753" s="298"/>
      <c r="C753" s="298"/>
      <c r="D753" s="121"/>
      <c r="E753" s="121"/>
    </row>
    <row r="754" spans="1:5" ht="12.75">
      <c r="A754" s="298"/>
      <c r="B754" s="298"/>
      <c r="C754" s="298"/>
      <c r="D754" s="121"/>
      <c r="E754" s="121"/>
    </row>
    <row r="755" spans="1:5" ht="12.75">
      <c r="A755" s="298"/>
      <c r="B755" s="298"/>
      <c r="C755" s="298"/>
      <c r="D755" s="121"/>
      <c r="E755" s="121"/>
    </row>
    <row r="756" spans="1:5" ht="12.75">
      <c r="A756" s="298"/>
      <c r="B756" s="298"/>
      <c r="C756" s="298"/>
      <c r="D756" s="121"/>
      <c r="E756" s="121"/>
    </row>
    <row r="757" spans="1:5" ht="12.75">
      <c r="A757" s="298"/>
      <c r="B757" s="298"/>
      <c r="C757" s="298"/>
      <c r="D757" s="121"/>
      <c r="E757" s="121"/>
    </row>
    <row r="758" spans="1:5" ht="12.75">
      <c r="A758" s="298"/>
      <c r="B758" s="298"/>
      <c r="C758" s="298"/>
      <c r="D758" s="121"/>
      <c r="E758" s="121"/>
    </row>
    <row r="759" spans="1:5" ht="12.75">
      <c r="A759" s="298"/>
      <c r="B759" s="298"/>
      <c r="C759" s="298"/>
      <c r="D759" s="121"/>
      <c r="E759" s="121"/>
    </row>
    <row r="760" spans="1:5" ht="12.75">
      <c r="A760" s="298"/>
      <c r="B760" s="298"/>
      <c r="C760" s="298"/>
      <c r="D760" s="121"/>
      <c r="E760" s="121"/>
    </row>
    <row r="761" spans="1:5" ht="12.75">
      <c r="A761" s="298"/>
      <c r="B761" s="298"/>
      <c r="C761" s="298"/>
      <c r="D761" s="121"/>
      <c r="E761" s="121"/>
    </row>
    <row r="762" spans="1:5" ht="12.75">
      <c r="A762" s="298"/>
      <c r="B762" s="298"/>
      <c r="C762" s="298"/>
      <c r="D762" s="121"/>
      <c r="E762" s="121"/>
    </row>
    <row r="763" spans="1:5" ht="12.75">
      <c r="A763" s="298"/>
      <c r="B763" s="298"/>
      <c r="C763" s="298"/>
      <c r="D763" s="121"/>
      <c r="E763" s="121"/>
    </row>
    <row r="764" spans="1:5" ht="12.75">
      <c r="A764" s="298"/>
      <c r="B764" s="298"/>
      <c r="C764" s="298"/>
      <c r="D764" s="121"/>
      <c r="E764" s="121"/>
    </row>
    <row r="765" spans="1:5" ht="12.75">
      <c r="A765" s="298"/>
      <c r="B765" s="298"/>
      <c r="C765" s="298"/>
      <c r="D765" s="121"/>
      <c r="E765" s="121"/>
    </row>
    <row r="766" spans="1:5" ht="12.75">
      <c r="A766" s="298"/>
      <c r="B766" s="298"/>
      <c r="C766" s="298"/>
      <c r="D766" s="121"/>
      <c r="E766" s="121"/>
    </row>
    <row r="767" spans="1:5" ht="12.75">
      <c r="A767" s="298"/>
      <c r="B767" s="298"/>
      <c r="C767" s="298"/>
      <c r="D767" s="121"/>
      <c r="E767" s="121"/>
    </row>
    <row r="768" spans="1:5" ht="12.75">
      <c r="A768" s="298"/>
      <c r="B768" s="298"/>
      <c r="C768" s="298"/>
      <c r="D768" s="121"/>
      <c r="E768" s="121"/>
    </row>
    <row r="769" spans="1:5" ht="12.75">
      <c r="A769" s="298"/>
      <c r="B769" s="298"/>
      <c r="C769" s="298"/>
      <c r="D769" s="121"/>
      <c r="E769" s="121"/>
    </row>
    <row r="770" spans="1:5" ht="12.75">
      <c r="A770" s="298"/>
      <c r="B770" s="298"/>
      <c r="C770" s="298"/>
      <c r="D770" s="121"/>
      <c r="E770" s="121"/>
    </row>
    <row r="771" spans="1:5" ht="12.75">
      <c r="A771" s="298"/>
      <c r="B771" s="298"/>
      <c r="C771" s="298"/>
      <c r="D771" s="121"/>
      <c r="E771" s="121"/>
    </row>
    <row r="772" spans="1:5" ht="12.75">
      <c r="A772" s="298"/>
      <c r="B772" s="298"/>
      <c r="C772" s="298"/>
      <c r="D772" s="121"/>
      <c r="E772" s="121"/>
    </row>
    <row r="773" spans="1:5" ht="12.75">
      <c r="A773" s="298"/>
      <c r="B773" s="298"/>
      <c r="C773" s="298"/>
      <c r="D773" s="121"/>
      <c r="E773" s="121"/>
    </row>
    <row r="774" spans="1:5" ht="12.75">
      <c r="A774" s="298"/>
      <c r="B774" s="298"/>
      <c r="C774" s="298"/>
      <c r="D774" s="121"/>
      <c r="E774" s="121"/>
    </row>
    <row r="775" spans="1:5" ht="12.75">
      <c r="A775" s="298"/>
      <c r="B775" s="298"/>
      <c r="C775" s="298"/>
      <c r="D775" s="121"/>
      <c r="E775" s="121"/>
    </row>
    <row r="776" spans="1:5" ht="12.75">
      <c r="A776" s="298"/>
      <c r="B776" s="298"/>
      <c r="C776" s="298"/>
      <c r="D776" s="121"/>
      <c r="E776" s="121"/>
    </row>
    <row r="777" spans="1:5" ht="12.75">
      <c r="A777" s="298"/>
      <c r="B777" s="298"/>
      <c r="C777" s="298"/>
      <c r="D777" s="121"/>
      <c r="E777" s="121"/>
    </row>
    <row r="778" spans="1:5" ht="12.75">
      <c r="A778" s="298"/>
      <c r="B778" s="298"/>
      <c r="C778" s="298"/>
      <c r="D778" s="121"/>
      <c r="E778" s="121"/>
    </row>
    <row r="779" spans="1:5" ht="12.75">
      <c r="A779" s="298"/>
      <c r="B779" s="298"/>
      <c r="C779" s="298"/>
      <c r="D779" s="121"/>
      <c r="E779" s="121"/>
    </row>
    <row r="780" spans="1:5" ht="12.75">
      <c r="A780" s="298"/>
      <c r="B780" s="298"/>
      <c r="C780" s="298"/>
      <c r="D780" s="121"/>
      <c r="E780" s="121"/>
    </row>
    <row r="781" spans="1:5" ht="12.75">
      <c r="A781" s="298"/>
      <c r="B781" s="298"/>
      <c r="C781" s="298"/>
      <c r="D781" s="121"/>
      <c r="E781" s="121"/>
    </row>
    <row r="782" spans="1:5" ht="12.75">
      <c r="A782" s="298"/>
      <c r="B782" s="298"/>
      <c r="C782" s="298"/>
      <c r="D782" s="121"/>
      <c r="E782" s="121"/>
    </row>
    <row r="783" spans="1:5" ht="12.75">
      <c r="A783" s="298"/>
      <c r="B783" s="298"/>
      <c r="C783" s="298"/>
      <c r="D783" s="121"/>
      <c r="E783" s="121"/>
    </row>
    <row r="784" spans="1:5" ht="12.75">
      <c r="A784" s="298"/>
      <c r="B784" s="298"/>
      <c r="C784" s="298"/>
      <c r="D784" s="121"/>
      <c r="E784" s="121"/>
    </row>
    <row r="785" spans="1:5" ht="12.75">
      <c r="A785" s="298"/>
      <c r="B785" s="298"/>
      <c r="C785" s="298"/>
      <c r="D785" s="121"/>
      <c r="E785" s="121"/>
    </row>
    <row r="786" spans="1:5" ht="12.75">
      <c r="A786" s="298"/>
      <c r="B786" s="298"/>
      <c r="C786" s="298"/>
      <c r="D786" s="121"/>
      <c r="E786" s="121"/>
    </row>
    <row r="787" spans="1:5" ht="12.75">
      <c r="A787" s="298"/>
      <c r="B787" s="298"/>
      <c r="C787" s="298"/>
      <c r="D787" s="121"/>
      <c r="E787" s="121"/>
    </row>
    <row r="788" spans="1:5" ht="12.75">
      <c r="A788" s="298"/>
      <c r="B788" s="298"/>
      <c r="C788" s="298"/>
      <c r="D788" s="121"/>
      <c r="E788" s="121"/>
    </row>
    <row r="789" spans="1:5" ht="12.75">
      <c r="A789" s="298"/>
      <c r="B789" s="298"/>
      <c r="C789" s="298"/>
      <c r="D789" s="121"/>
      <c r="E789" s="121"/>
    </row>
    <row r="790" spans="1:5" ht="12.75">
      <c r="A790" s="298"/>
      <c r="B790" s="298"/>
      <c r="C790" s="298"/>
      <c r="D790" s="121"/>
      <c r="E790" s="121"/>
    </row>
    <row r="791" spans="1:5" ht="12.75">
      <c r="A791" s="298"/>
      <c r="B791" s="298"/>
      <c r="C791" s="298"/>
      <c r="D791" s="121"/>
      <c r="E791" s="121"/>
    </row>
    <row r="792" spans="1:5" ht="12.75">
      <c r="A792" s="298"/>
      <c r="B792" s="298"/>
      <c r="C792" s="298"/>
      <c r="D792" s="121"/>
      <c r="E792" s="121"/>
    </row>
    <row r="793" spans="1:5" ht="12.75">
      <c r="A793" s="298"/>
      <c r="B793" s="298"/>
      <c r="C793" s="298"/>
      <c r="D793" s="121"/>
      <c r="E793" s="121"/>
    </row>
    <row r="794" spans="1:5" ht="12.75">
      <c r="A794" s="298"/>
      <c r="B794" s="298"/>
      <c r="C794" s="298"/>
      <c r="D794" s="121"/>
      <c r="E794" s="121"/>
    </row>
    <row r="795" spans="1:5" ht="12.75">
      <c r="A795" s="298"/>
      <c r="B795" s="298"/>
      <c r="C795" s="298"/>
      <c r="D795" s="121"/>
      <c r="E795" s="121"/>
    </row>
    <row r="796" spans="1:5" ht="12.75">
      <c r="A796" s="298"/>
      <c r="B796" s="298"/>
      <c r="C796" s="298"/>
      <c r="D796" s="121"/>
      <c r="E796" s="121"/>
    </row>
    <row r="797" spans="1:5" ht="12.75">
      <c r="A797" s="298"/>
      <c r="B797" s="298"/>
      <c r="C797" s="298"/>
      <c r="D797" s="121"/>
      <c r="E797" s="121"/>
    </row>
    <row r="798" spans="1:5" ht="12.75">
      <c r="A798" s="298"/>
      <c r="B798" s="298"/>
      <c r="C798" s="298"/>
      <c r="D798" s="121"/>
      <c r="E798" s="121"/>
    </row>
    <row r="799" spans="1:5" ht="12.75">
      <c r="A799" s="298"/>
      <c r="B799" s="298"/>
      <c r="C799" s="298"/>
      <c r="D799" s="121"/>
      <c r="E799" s="121"/>
    </row>
    <row r="800" spans="1:5" ht="12.75">
      <c r="A800" s="298"/>
      <c r="B800" s="298"/>
      <c r="C800" s="298"/>
      <c r="D800" s="121"/>
      <c r="E800" s="121"/>
    </row>
    <row r="801" spans="1:5" ht="12.75">
      <c r="A801" s="298"/>
      <c r="B801" s="298"/>
      <c r="C801" s="298"/>
      <c r="D801" s="121"/>
      <c r="E801" s="121"/>
    </row>
    <row r="802" spans="1:5" ht="12.75">
      <c r="A802" s="298"/>
      <c r="B802" s="298"/>
      <c r="C802" s="298"/>
      <c r="D802" s="121"/>
      <c r="E802" s="121"/>
    </row>
    <row r="803" spans="1:5" ht="12.75">
      <c r="A803" s="298"/>
      <c r="B803" s="298"/>
      <c r="C803" s="298"/>
      <c r="D803" s="121"/>
      <c r="E803" s="121"/>
    </row>
    <row r="804" spans="1:5" ht="12.75">
      <c r="A804" s="298"/>
      <c r="B804" s="298"/>
      <c r="C804" s="298"/>
      <c r="D804" s="121"/>
      <c r="E804" s="121"/>
    </row>
    <row r="805" spans="1:5" ht="12.75">
      <c r="A805" s="298"/>
      <c r="B805" s="298"/>
      <c r="C805" s="298"/>
      <c r="D805" s="121"/>
      <c r="E805" s="121"/>
    </row>
    <row r="806" spans="1:5" ht="12.75">
      <c r="A806" s="298"/>
      <c r="B806" s="298"/>
      <c r="C806" s="298"/>
      <c r="D806" s="121"/>
      <c r="E806" s="121"/>
    </row>
    <row r="807" spans="1:5" ht="12.75">
      <c r="A807" s="298"/>
      <c r="B807" s="298"/>
      <c r="C807" s="298"/>
      <c r="D807" s="121"/>
      <c r="E807" s="121"/>
    </row>
    <row r="808" spans="1:5" ht="12.75">
      <c r="A808" s="298"/>
      <c r="B808" s="298"/>
      <c r="C808" s="298"/>
      <c r="D808" s="121"/>
      <c r="E808" s="121"/>
    </row>
    <row r="809" spans="1:5" ht="12.75">
      <c r="A809" s="298"/>
      <c r="B809" s="298"/>
      <c r="C809" s="298"/>
      <c r="D809" s="121"/>
      <c r="E809" s="121"/>
    </row>
    <row r="810" spans="1:5" ht="12.75">
      <c r="A810" s="298"/>
      <c r="B810" s="298"/>
      <c r="C810" s="298"/>
      <c r="D810" s="121"/>
      <c r="E810" s="121"/>
    </row>
    <row r="811" spans="1:5" ht="12.75">
      <c r="A811" s="298"/>
      <c r="B811" s="298"/>
      <c r="C811" s="298"/>
      <c r="D811" s="121"/>
      <c r="E811" s="121"/>
    </row>
    <row r="812" spans="1:5" ht="12.75">
      <c r="A812" s="298"/>
      <c r="B812" s="298"/>
      <c r="C812" s="298"/>
      <c r="D812" s="121"/>
      <c r="E812" s="121"/>
    </row>
    <row r="813" spans="1:5" ht="12.75">
      <c r="A813" s="298"/>
      <c r="B813" s="298"/>
      <c r="C813" s="298"/>
      <c r="D813" s="121"/>
      <c r="E813" s="121"/>
    </row>
    <row r="814" spans="1:5" ht="12.75">
      <c r="A814" s="298"/>
      <c r="B814" s="298"/>
      <c r="C814" s="298"/>
      <c r="D814" s="121"/>
      <c r="E814" s="121"/>
    </row>
    <row r="815" spans="1:5" ht="12.75">
      <c r="A815" s="298"/>
      <c r="B815" s="298"/>
      <c r="C815" s="298"/>
      <c r="D815" s="121"/>
      <c r="E815" s="121"/>
    </row>
    <row r="816" spans="1:5" ht="12.75">
      <c r="A816" s="298"/>
      <c r="B816" s="298"/>
      <c r="C816" s="298"/>
      <c r="D816" s="121"/>
      <c r="E816" s="121"/>
    </row>
    <row r="817" spans="1:5" ht="12.75">
      <c r="A817" s="298"/>
      <c r="B817" s="298"/>
      <c r="C817" s="298"/>
      <c r="D817" s="121"/>
      <c r="E817" s="121"/>
    </row>
    <row r="818" spans="1:5" ht="12.75">
      <c r="A818" s="298"/>
      <c r="B818" s="298"/>
      <c r="C818" s="298"/>
      <c r="D818" s="121"/>
      <c r="E818" s="121"/>
    </row>
    <row r="819" spans="1:5" ht="12.75">
      <c r="A819" s="298"/>
      <c r="B819" s="298"/>
      <c r="C819" s="298"/>
      <c r="D819" s="121"/>
      <c r="E819" s="121"/>
    </row>
    <row r="820" spans="1:5" ht="12.75">
      <c r="A820" s="298"/>
      <c r="B820" s="298"/>
      <c r="C820" s="298"/>
      <c r="D820" s="121"/>
      <c r="E820" s="121"/>
    </row>
    <row r="821" spans="1:5" ht="12.75">
      <c r="A821" s="298"/>
      <c r="B821" s="298"/>
      <c r="C821" s="298"/>
      <c r="D821" s="121"/>
      <c r="E821" s="121"/>
    </row>
    <row r="822" spans="1:5" ht="12.75">
      <c r="A822" s="298"/>
      <c r="B822" s="298"/>
      <c r="C822" s="298"/>
      <c r="D822" s="121"/>
      <c r="E822" s="121"/>
    </row>
    <row r="823" spans="1:5" ht="12.75">
      <c r="A823" s="298"/>
      <c r="B823" s="298"/>
      <c r="C823" s="298"/>
      <c r="D823" s="121"/>
      <c r="E823" s="121"/>
    </row>
    <row r="824" spans="1:5" ht="12.75">
      <c r="A824" s="298"/>
      <c r="B824" s="298"/>
      <c r="C824" s="298"/>
      <c r="D824" s="121"/>
      <c r="E824" s="121"/>
    </row>
    <row r="825" spans="1:5" ht="12.75">
      <c r="A825" s="298"/>
      <c r="B825" s="298"/>
      <c r="C825" s="298"/>
      <c r="D825" s="121"/>
      <c r="E825" s="121"/>
    </row>
    <row r="826" spans="1:5" ht="12.75">
      <c r="A826" s="298"/>
      <c r="B826" s="298"/>
      <c r="C826" s="298"/>
      <c r="D826" s="121"/>
      <c r="E826" s="121"/>
    </row>
    <row r="827" spans="1:5" ht="12.75">
      <c r="A827" s="298"/>
      <c r="B827" s="298"/>
      <c r="C827" s="298"/>
      <c r="D827" s="121"/>
      <c r="E827" s="121"/>
    </row>
    <row r="828" spans="1:5" ht="12.75">
      <c r="A828" s="298"/>
      <c r="B828" s="298"/>
      <c r="C828" s="298"/>
      <c r="D828" s="121"/>
      <c r="E828" s="121"/>
    </row>
    <row r="829" spans="1:5" ht="12.75">
      <c r="A829" s="298"/>
      <c r="B829" s="298"/>
      <c r="C829" s="298"/>
      <c r="D829" s="121"/>
      <c r="E829" s="121"/>
    </row>
    <row r="830" spans="1:5" ht="12.75">
      <c r="A830" s="298"/>
      <c r="B830" s="298"/>
      <c r="C830" s="298"/>
      <c r="D830" s="121"/>
      <c r="E830" s="121"/>
    </row>
    <row r="831" spans="1:5" ht="12.75">
      <c r="A831" s="298"/>
      <c r="B831" s="298"/>
      <c r="C831" s="298"/>
      <c r="D831" s="121"/>
      <c r="E831" s="121"/>
    </row>
    <row r="832" spans="1:5" ht="12.75">
      <c r="A832" s="298"/>
      <c r="B832" s="298"/>
      <c r="C832" s="298"/>
      <c r="D832" s="121"/>
      <c r="E832" s="121"/>
    </row>
    <row r="833" spans="1:5" ht="12.75">
      <c r="A833" s="298"/>
      <c r="B833" s="298"/>
      <c r="C833" s="298"/>
      <c r="D833" s="121"/>
      <c r="E833" s="121"/>
    </row>
    <row r="834" spans="1:5" ht="12.75">
      <c r="A834" s="298"/>
      <c r="B834" s="298"/>
      <c r="C834" s="298"/>
      <c r="D834" s="121"/>
      <c r="E834" s="121"/>
    </row>
    <row r="835" spans="1:5" ht="12.75">
      <c r="A835" s="298"/>
      <c r="B835" s="298"/>
      <c r="C835" s="298"/>
      <c r="D835" s="121"/>
      <c r="E835" s="121"/>
    </row>
    <row r="836" spans="1:5" ht="12.75">
      <c r="A836" s="298"/>
      <c r="B836" s="298"/>
      <c r="C836" s="298"/>
      <c r="D836" s="121"/>
      <c r="E836" s="121"/>
    </row>
    <row r="837" spans="1:5" ht="12.75">
      <c r="A837" s="298"/>
      <c r="B837" s="298"/>
      <c r="C837" s="298"/>
      <c r="D837" s="121"/>
      <c r="E837" s="121"/>
    </row>
    <row r="838" spans="1:5" ht="12.75">
      <c r="A838" s="298"/>
      <c r="B838" s="298"/>
      <c r="C838" s="298"/>
      <c r="D838" s="121"/>
      <c r="E838" s="121"/>
    </row>
    <row r="839" spans="1:5" ht="12.75">
      <c r="A839" s="298"/>
      <c r="B839" s="298"/>
      <c r="C839" s="298"/>
      <c r="D839" s="121"/>
      <c r="E839" s="121"/>
    </row>
    <row r="840" spans="1:5" ht="12.75">
      <c r="A840" s="298"/>
      <c r="B840" s="298"/>
      <c r="C840" s="298"/>
      <c r="D840" s="121"/>
      <c r="E840" s="121"/>
    </row>
    <row r="841" spans="1:5" ht="12.75">
      <c r="A841" s="298"/>
      <c r="B841" s="298"/>
      <c r="C841" s="298"/>
      <c r="D841" s="121"/>
      <c r="E841" s="121"/>
    </row>
    <row r="842" spans="1:5" ht="12.75">
      <c r="A842" s="298"/>
      <c r="B842" s="298"/>
      <c r="C842" s="298"/>
      <c r="D842" s="121"/>
      <c r="E842" s="121"/>
    </row>
    <row r="843" spans="1:5" ht="12.75">
      <c r="A843" s="298"/>
      <c r="B843" s="298"/>
      <c r="C843" s="298"/>
      <c r="D843" s="121"/>
      <c r="E843" s="121"/>
    </row>
    <row r="844" spans="1:5" ht="12.75">
      <c r="A844" s="298"/>
      <c r="B844" s="298"/>
      <c r="C844" s="298"/>
      <c r="D844" s="121"/>
      <c r="E844" s="121"/>
    </row>
    <row r="845" spans="1:5" ht="12.75">
      <c r="A845" s="298"/>
      <c r="B845" s="298"/>
      <c r="C845" s="298"/>
      <c r="D845" s="121"/>
      <c r="E845" s="121"/>
    </row>
    <row r="846" spans="1:5" ht="12.75">
      <c r="A846" s="298"/>
      <c r="B846" s="298"/>
      <c r="C846" s="298"/>
      <c r="D846" s="121"/>
      <c r="E846" s="121"/>
    </row>
    <row r="847" spans="1:5" ht="12.75">
      <c r="A847" s="298"/>
      <c r="B847" s="298"/>
      <c r="C847" s="298"/>
      <c r="D847" s="121"/>
      <c r="E847" s="121"/>
    </row>
    <row r="848" spans="1:5" ht="12.75">
      <c r="A848" s="298"/>
      <c r="B848" s="298"/>
      <c r="C848" s="298"/>
      <c r="D848" s="121"/>
      <c r="E848" s="121"/>
    </row>
    <row r="849" spans="1:5" ht="12.75">
      <c r="A849" s="298"/>
      <c r="B849" s="298"/>
      <c r="C849" s="298"/>
      <c r="D849" s="121"/>
      <c r="E849" s="121"/>
    </row>
    <row r="850" spans="1:5" ht="12.75">
      <c r="A850" s="298"/>
      <c r="B850" s="298"/>
      <c r="C850" s="298"/>
      <c r="D850" s="121"/>
      <c r="E850" s="121"/>
    </row>
    <row r="851" spans="1:5" ht="12.75">
      <c r="A851" s="298"/>
      <c r="B851" s="298"/>
      <c r="C851" s="298"/>
      <c r="D851" s="121"/>
      <c r="E851" s="121"/>
    </row>
    <row r="852" spans="1:5" ht="12.75">
      <c r="A852" s="298"/>
      <c r="B852" s="298"/>
      <c r="C852" s="298"/>
      <c r="D852" s="121"/>
      <c r="E852" s="121"/>
    </row>
  </sheetData>
  <mergeCells count="4">
    <mergeCell ref="A2:E2"/>
    <mergeCell ref="A3:E3"/>
    <mergeCell ref="C41:C42"/>
    <mergeCell ref="A90:D90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3" width="17.28125" style="0" customWidth="1"/>
    <col min="4" max="4" width="4.8515625" style="0" customWidth="1"/>
    <col min="5" max="5" width="6.421875" style="0" customWidth="1"/>
    <col min="6" max="6" width="22.28125" style="0" customWidth="1"/>
    <col min="7" max="7" width="7.7109375" style="0" customWidth="1"/>
    <col min="8" max="8" width="13.421875" style="0" customWidth="1"/>
    <col min="9" max="9" width="12.140625" style="552" customWidth="1"/>
    <col min="10" max="10" width="11.57421875" style="0" customWidth="1"/>
    <col min="11" max="11" width="11.7109375" style="0" customWidth="1"/>
    <col min="12" max="12" width="12.140625" style="0" customWidth="1"/>
  </cols>
  <sheetData>
    <row r="1" ht="12.75"/>
    <row r="2" spans="6:9" ht="37.5" customHeight="1">
      <c r="F2" s="738" t="s">
        <v>604</v>
      </c>
      <c r="G2" s="738"/>
      <c r="H2" s="738"/>
      <c r="I2"/>
    </row>
    <row r="3" spans="1:9" ht="18">
      <c r="A3" s="542" t="s">
        <v>605</v>
      </c>
      <c r="B3" s="543"/>
      <c r="C3" s="543"/>
      <c r="D3" s="543"/>
      <c r="E3" s="543"/>
      <c r="F3" s="543"/>
      <c r="G3" s="543"/>
      <c r="H3" s="543"/>
      <c r="I3"/>
    </row>
    <row r="4" spans="1:9" ht="18">
      <c r="A4" s="542"/>
      <c r="B4" s="543"/>
      <c r="C4" s="543"/>
      <c r="D4" s="543"/>
      <c r="E4" s="543"/>
      <c r="F4" s="543"/>
      <c r="G4" s="543"/>
      <c r="H4" s="543"/>
      <c r="I4"/>
    </row>
    <row r="5" spans="1:9" ht="16.5" thickBot="1">
      <c r="A5" s="544"/>
      <c r="B5" s="544"/>
      <c r="C5" s="544"/>
      <c r="D5" s="544"/>
      <c r="E5" s="544"/>
      <c r="F5" s="739"/>
      <c r="G5" s="739"/>
      <c r="H5" s="739"/>
      <c r="I5"/>
    </row>
    <row r="6" spans="1:9" ht="12.75">
      <c r="A6" s="740" t="s">
        <v>606</v>
      </c>
      <c r="B6" s="742" t="s">
        <v>607</v>
      </c>
      <c r="C6" s="742" t="s">
        <v>608</v>
      </c>
      <c r="D6" s="742" t="s">
        <v>609</v>
      </c>
      <c r="E6" s="742" t="s">
        <v>610</v>
      </c>
      <c r="F6" s="742" t="s">
        <v>611</v>
      </c>
      <c r="G6" s="742" t="s">
        <v>612</v>
      </c>
      <c r="H6" s="710"/>
      <c r="I6"/>
    </row>
    <row r="7" spans="1:9" ht="26.25" customHeight="1" thickBot="1">
      <c r="A7" s="741"/>
      <c r="B7" s="708"/>
      <c r="C7" s="708"/>
      <c r="D7" s="708"/>
      <c r="E7" s="708"/>
      <c r="F7" s="709"/>
      <c r="G7" s="709"/>
      <c r="H7" s="711"/>
      <c r="I7"/>
    </row>
    <row r="8" spans="1:9" ht="16.5" customHeight="1" thickBot="1">
      <c r="A8" s="481">
        <v>1</v>
      </c>
      <c r="B8" s="449">
        <v>2</v>
      </c>
      <c r="C8" s="449">
        <v>3</v>
      </c>
      <c r="D8" s="449">
        <v>4</v>
      </c>
      <c r="E8" s="449">
        <v>5</v>
      </c>
      <c r="F8" s="416">
        <v>6</v>
      </c>
      <c r="G8" s="736">
        <v>7</v>
      </c>
      <c r="H8" s="737"/>
      <c r="I8"/>
    </row>
    <row r="9" spans="1:9" ht="45" customHeight="1" thickBot="1">
      <c r="A9" s="481" t="s">
        <v>613</v>
      </c>
      <c r="B9" s="417" t="s">
        <v>614</v>
      </c>
      <c r="C9" s="417" t="s">
        <v>615</v>
      </c>
      <c r="D9" s="417">
        <v>700</v>
      </c>
      <c r="E9" s="418">
        <v>70005</v>
      </c>
      <c r="F9" s="260" t="s">
        <v>616</v>
      </c>
      <c r="G9" s="546"/>
      <c r="H9" s="547">
        <v>90000</v>
      </c>
      <c r="I9"/>
    </row>
    <row r="10" spans="1:9" ht="45" customHeight="1" thickBot="1">
      <c r="A10" s="481" t="s">
        <v>617</v>
      </c>
      <c r="B10" s="417" t="s">
        <v>618</v>
      </c>
      <c r="C10" s="417" t="s">
        <v>619</v>
      </c>
      <c r="D10" s="417">
        <v>710</v>
      </c>
      <c r="E10" s="418" t="s">
        <v>198</v>
      </c>
      <c r="F10" s="260" t="s">
        <v>477</v>
      </c>
      <c r="G10" s="546"/>
      <c r="H10" s="547">
        <v>20000</v>
      </c>
      <c r="I10"/>
    </row>
    <row r="11" spans="1:9" ht="64.5" customHeight="1" thickBot="1">
      <c r="A11" s="481">
        <v>3</v>
      </c>
      <c r="B11" s="417" t="s">
        <v>620</v>
      </c>
      <c r="C11" s="417" t="s">
        <v>621</v>
      </c>
      <c r="D11" s="417">
        <v>900</v>
      </c>
      <c r="E11" s="418" t="s">
        <v>622</v>
      </c>
      <c r="F11" s="260" t="s">
        <v>623</v>
      </c>
      <c r="G11" s="546"/>
      <c r="H11" s="547">
        <v>50000</v>
      </c>
      <c r="I11"/>
    </row>
    <row r="12" spans="1:9" ht="13.5" thickBot="1">
      <c r="A12" s="548"/>
      <c r="B12" s="548"/>
      <c r="C12" s="548"/>
      <c r="D12" s="548"/>
      <c r="E12" s="548"/>
      <c r="F12" s="549" t="s">
        <v>624</v>
      </c>
      <c r="G12" s="550"/>
      <c r="H12" s="551">
        <f>SUM(H9:H11)</f>
        <v>160000</v>
      </c>
      <c r="I12"/>
    </row>
    <row r="13" ht="12.75">
      <c r="I13"/>
    </row>
    <row r="14" ht="12.75" customHeight="1">
      <c r="I14"/>
    </row>
    <row r="15" ht="12" customHeight="1">
      <c r="I15"/>
    </row>
  </sheetData>
  <mergeCells count="10">
    <mergeCell ref="G8:H8"/>
    <mergeCell ref="F2:H2"/>
    <mergeCell ref="F5:H5"/>
    <mergeCell ref="A6:A7"/>
    <mergeCell ref="B6:B7"/>
    <mergeCell ref="C6:C7"/>
    <mergeCell ref="D6:D7"/>
    <mergeCell ref="E6:E7"/>
    <mergeCell ref="F6:F7"/>
    <mergeCell ref="G6:H7"/>
  </mergeCells>
  <printOptions/>
  <pageMargins left="0.4330708661417323" right="0.5118110236220472" top="0.5118110236220472" bottom="0.3937007874015748" header="0.5118110236220472" footer="0.1968503937007874"/>
  <pageSetup horizontalDpi="600" verticalDpi="600" orientation="portrait" paperSize="9" r:id="rId3"/>
  <headerFooter alignWithMargins="0">
    <oddFooter>&amp;CStrona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25">
      <selection activeCell="I33" sqref="I33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3" width="10.8515625" style="0" customWidth="1"/>
    <col min="4" max="4" width="4.00390625" style="544" customWidth="1"/>
    <col min="5" max="5" width="5.00390625" style="544" customWidth="1"/>
    <col min="6" max="6" width="18.421875" style="0" customWidth="1"/>
    <col min="7" max="7" width="7.421875" style="0" customWidth="1"/>
    <col min="8" max="8" width="9.00390625" style="0" customWidth="1"/>
    <col min="9" max="9" width="12.140625" style="552" customWidth="1"/>
    <col min="10" max="10" width="10.8515625" style="552" customWidth="1"/>
    <col min="11" max="11" width="10.7109375" style="0" customWidth="1"/>
    <col min="12" max="12" width="11.57421875" style="0" customWidth="1"/>
    <col min="13" max="13" width="11.7109375" style="0" customWidth="1"/>
    <col min="14" max="14" width="10.8515625" style="0" customWidth="1"/>
  </cols>
  <sheetData>
    <row r="1" spans="4:14" ht="12.75">
      <c r="D1" s="553"/>
      <c r="E1" s="553"/>
      <c r="G1" s="554"/>
      <c r="H1" s="554"/>
      <c r="I1" s="555"/>
      <c r="J1" s="556"/>
      <c r="K1" s="738" t="s">
        <v>604</v>
      </c>
      <c r="L1" s="748"/>
      <c r="M1" s="748"/>
      <c r="N1" s="748"/>
    </row>
    <row r="2" spans="1:14" ht="16.5" customHeight="1" thickBot="1">
      <c r="A2" s="755" t="s">
        <v>625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</row>
    <row r="3" spans="1:14" ht="12.75">
      <c r="A3" s="740" t="s">
        <v>626</v>
      </c>
      <c r="B3" s="742" t="s">
        <v>607</v>
      </c>
      <c r="C3" s="742" t="s">
        <v>608</v>
      </c>
      <c r="D3" s="749" t="s">
        <v>609</v>
      </c>
      <c r="E3" s="749" t="s">
        <v>627</v>
      </c>
      <c r="F3" s="742" t="s">
        <v>611</v>
      </c>
      <c r="G3" s="749" t="s">
        <v>628</v>
      </c>
      <c r="H3" s="749" t="s">
        <v>629</v>
      </c>
      <c r="I3" s="753" t="s">
        <v>630</v>
      </c>
      <c r="J3" s="757" t="s">
        <v>631</v>
      </c>
      <c r="K3" s="759" t="s">
        <v>632</v>
      </c>
      <c r="L3" s="759"/>
      <c r="M3" s="759"/>
      <c r="N3" s="760"/>
    </row>
    <row r="4" spans="1:14" ht="18.75" customHeight="1" thickBot="1">
      <c r="A4" s="741"/>
      <c r="B4" s="708"/>
      <c r="C4" s="708"/>
      <c r="D4" s="750"/>
      <c r="E4" s="750"/>
      <c r="F4" s="751"/>
      <c r="G4" s="752"/>
      <c r="H4" s="752"/>
      <c r="I4" s="754"/>
      <c r="J4" s="758"/>
      <c r="K4" s="561">
        <v>2010</v>
      </c>
      <c r="L4" s="561">
        <v>2011</v>
      </c>
      <c r="M4" s="561">
        <v>2012</v>
      </c>
      <c r="N4" s="562">
        <v>2013</v>
      </c>
    </row>
    <row r="5" spans="1:14" ht="13.5" thickBot="1">
      <c r="A5" s="563">
        <v>1</v>
      </c>
      <c r="B5" s="449">
        <v>2</v>
      </c>
      <c r="C5" s="449">
        <v>3</v>
      </c>
      <c r="D5" s="564">
        <v>4</v>
      </c>
      <c r="E5" s="564">
        <v>5</v>
      </c>
      <c r="F5" s="449">
        <v>6</v>
      </c>
      <c r="G5" s="564">
        <v>7</v>
      </c>
      <c r="H5" s="564">
        <v>8</v>
      </c>
      <c r="I5" s="565">
        <v>9</v>
      </c>
      <c r="J5" s="566">
        <v>10</v>
      </c>
      <c r="K5" s="567">
        <v>11</v>
      </c>
      <c r="L5" s="567">
        <v>12</v>
      </c>
      <c r="M5" s="567">
        <v>13</v>
      </c>
      <c r="N5" s="568">
        <v>14</v>
      </c>
    </row>
    <row r="6" spans="1:14" ht="43.5" customHeight="1" thickBot="1">
      <c r="A6" s="545" t="s">
        <v>613</v>
      </c>
      <c r="B6" s="761" t="s">
        <v>633</v>
      </c>
      <c r="C6" s="763" t="s">
        <v>621</v>
      </c>
      <c r="D6" s="764" t="s">
        <v>242</v>
      </c>
      <c r="E6" s="764" t="s">
        <v>248</v>
      </c>
      <c r="F6" s="569" t="s">
        <v>634</v>
      </c>
      <c r="G6" s="570" t="s">
        <v>635</v>
      </c>
      <c r="H6" s="570" t="s">
        <v>636</v>
      </c>
      <c r="I6" s="571">
        <v>1451490</v>
      </c>
      <c r="J6" s="572">
        <v>51490</v>
      </c>
      <c r="K6" s="573">
        <v>100000</v>
      </c>
      <c r="L6" s="573">
        <v>110000</v>
      </c>
      <c r="M6" s="573">
        <v>0</v>
      </c>
      <c r="N6" s="574">
        <v>0</v>
      </c>
    </row>
    <row r="7" spans="1:14" ht="87" customHeight="1" thickBot="1">
      <c r="A7" s="545" t="s">
        <v>617</v>
      </c>
      <c r="B7" s="762"/>
      <c r="C7" s="743"/>
      <c r="D7" s="765"/>
      <c r="E7" s="765"/>
      <c r="F7" s="575" t="s">
        <v>637</v>
      </c>
      <c r="G7" s="576" t="s">
        <v>638</v>
      </c>
      <c r="H7" s="560" t="s">
        <v>639</v>
      </c>
      <c r="I7" s="577">
        <f aca="true" t="shared" si="0" ref="I7:I30">SUM(J7:N7)</f>
        <v>476754</v>
      </c>
      <c r="J7" s="578">
        <v>176754</v>
      </c>
      <c r="K7" s="579">
        <v>0</v>
      </c>
      <c r="L7" s="579">
        <v>200000</v>
      </c>
      <c r="M7" s="579">
        <v>100000</v>
      </c>
      <c r="N7" s="580">
        <v>0</v>
      </c>
    </row>
    <row r="8" spans="1:14" ht="63.75" customHeight="1" thickBot="1">
      <c r="A8" s="545" t="s">
        <v>640</v>
      </c>
      <c r="B8" s="693" t="s">
        <v>641</v>
      </c>
      <c r="C8" s="693" t="s">
        <v>621</v>
      </c>
      <c r="D8" s="744" t="s">
        <v>242</v>
      </c>
      <c r="E8" s="744" t="s">
        <v>248</v>
      </c>
      <c r="F8" s="581" t="s">
        <v>642</v>
      </c>
      <c r="G8" s="582" t="s">
        <v>643</v>
      </c>
      <c r="H8" s="582" t="s">
        <v>644</v>
      </c>
      <c r="I8" s="583">
        <v>4361752</v>
      </c>
      <c r="J8" s="584">
        <v>109280</v>
      </c>
      <c r="K8" s="585">
        <v>254262</v>
      </c>
      <c r="L8" s="585">
        <v>400000</v>
      </c>
      <c r="M8" s="585">
        <v>0</v>
      </c>
      <c r="N8" s="586">
        <v>0</v>
      </c>
    </row>
    <row r="9" spans="1:14" ht="27" customHeight="1" thickBot="1">
      <c r="A9" s="545" t="s">
        <v>645</v>
      </c>
      <c r="B9" s="715"/>
      <c r="C9" s="715"/>
      <c r="D9" s="745"/>
      <c r="E9" s="745"/>
      <c r="F9" s="588" t="s">
        <v>646</v>
      </c>
      <c r="G9" s="589" t="s">
        <v>647</v>
      </c>
      <c r="H9" s="570" t="s">
        <v>639</v>
      </c>
      <c r="I9" s="590">
        <f t="shared" si="0"/>
        <v>305000</v>
      </c>
      <c r="J9" s="591">
        <v>64660</v>
      </c>
      <c r="K9" s="592">
        <v>179340</v>
      </c>
      <c r="L9" s="592">
        <v>61000</v>
      </c>
      <c r="M9" s="592">
        <v>0</v>
      </c>
      <c r="N9" s="593"/>
    </row>
    <row r="10" spans="1:14" ht="33.75" customHeight="1" thickBot="1">
      <c r="A10" s="545" t="s">
        <v>648</v>
      </c>
      <c r="B10" s="743"/>
      <c r="C10" s="743"/>
      <c r="D10" s="746"/>
      <c r="E10" s="746"/>
      <c r="F10" s="575" t="s">
        <v>649</v>
      </c>
      <c r="G10" s="560" t="s">
        <v>647</v>
      </c>
      <c r="H10" s="594" t="s">
        <v>639</v>
      </c>
      <c r="I10" s="577">
        <f t="shared" si="0"/>
        <v>951580</v>
      </c>
      <c r="J10" s="578">
        <v>146297</v>
      </c>
      <c r="K10" s="579">
        <v>263000</v>
      </c>
      <c r="L10" s="579">
        <v>542283</v>
      </c>
      <c r="M10" s="579">
        <v>0</v>
      </c>
      <c r="N10" s="580">
        <v>0</v>
      </c>
    </row>
    <row r="11" spans="1:14" ht="81.75" customHeight="1" thickBot="1">
      <c r="A11" s="545" t="s">
        <v>650</v>
      </c>
      <c r="B11" s="712" t="s">
        <v>651</v>
      </c>
      <c r="C11" s="712" t="s">
        <v>621</v>
      </c>
      <c r="D11" s="747">
        <v>900</v>
      </c>
      <c r="E11" s="747">
        <v>90015</v>
      </c>
      <c r="F11" s="596" t="s">
        <v>652</v>
      </c>
      <c r="G11" s="597" t="s">
        <v>635</v>
      </c>
      <c r="H11" s="598" t="s">
        <v>639</v>
      </c>
      <c r="I11" s="571">
        <f t="shared" si="0"/>
        <v>456547</v>
      </c>
      <c r="J11" s="572">
        <v>25000</v>
      </c>
      <c r="K11" s="573">
        <v>0</v>
      </c>
      <c r="L11" s="573">
        <v>431547</v>
      </c>
      <c r="M11" s="573">
        <v>0</v>
      </c>
      <c r="N11" s="574">
        <v>0</v>
      </c>
    </row>
    <row r="12" spans="1:14" ht="24" customHeight="1" thickBot="1">
      <c r="A12" s="545" t="s">
        <v>653</v>
      </c>
      <c r="B12" s="714"/>
      <c r="C12" s="714"/>
      <c r="D12" s="701"/>
      <c r="E12" s="701"/>
      <c r="F12" s="600" t="s">
        <v>654</v>
      </c>
      <c r="G12" s="601" t="s">
        <v>655</v>
      </c>
      <c r="H12" s="602" t="s">
        <v>639</v>
      </c>
      <c r="I12" s="571">
        <f t="shared" si="0"/>
        <v>289450</v>
      </c>
      <c r="J12" s="603">
        <v>139450</v>
      </c>
      <c r="K12" s="604">
        <v>0</v>
      </c>
      <c r="L12" s="604">
        <v>150000</v>
      </c>
      <c r="M12" s="604">
        <v>0</v>
      </c>
      <c r="N12" s="605">
        <v>0</v>
      </c>
    </row>
    <row r="13" spans="1:14" ht="21.75" customHeight="1" thickBot="1">
      <c r="A13" s="545" t="s">
        <v>656</v>
      </c>
      <c r="B13" s="712" t="s">
        <v>620</v>
      </c>
      <c r="C13" s="712" t="s">
        <v>621</v>
      </c>
      <c r="D13" s="707">
        <v>600</v>
      </c>
      <c r="E13" s="707">
        <v>60014</v>
      </c>
      <c r="F13" s="607" t="s">
        <v>657</v>
      </c>
      <c r="G13" s="608" t="s">
        <v>658</v>
      </c>
      <c r="H13" s="609" t="s">
        <v>659</v>
      </c>
      <c r="I13" s="583">
        <f t="shared" si="0"/>
        <v>10463306</v>
      </c>
      <c r="J13" s="584">
        <v>197860</v>
      </c>
      <c r="K13" s="585">
        <v>0</v>
      </c>
      <c r="L13" s="585">
        <v>0</v>
      </c>
      <c r="M13" s="585">
        <v>6944376</v>
      </c>
      <c r="N13" s="586">
        <v>3321070</v>
      </c>
    </row>
    <row r="14" spans="1:14" ht="87.75">
      <c r="A14" s="545" t="s">
        <v>660</v>
      </c>
      <c r="B14" s="756"/>
      <c r="C14" s="756"/>
      <c r="D14" s="692"/>
      <c r="E14" s="692"/>
      <c r="F14" s="610" t="s">
        <v>661</v>
      </c>
      <c r="G14" s="598" t="s">
        <v>638</v>
      </c>
      <c r="H14" s="598" t="s">
        <v>662</v>
      </c>
      <c r="I14" s="590">
        <f t="shared" si="0"/>
        <v>641550.75</v>
      </c>
      <c r="J14" s="611">
        <v>91550.75</v>
      </c>
      <c r="K14" s="612">
        <v>0</v>
      </c>
      <c r="L14" s="612">
        <v>200000</v>
      </c>
      <c r="M14" s="612">
        <v>350000</v>
      </c>
      <c r="N14" s="613">
        <v>0</v>
      </c>
    </row>
    <row r="15" spans="1:14" ht="13.5" thickBot="1">
      <c r="A15" s="668" t="s">
        <v>663</v>
      </c>
      <c r="B15" s="705" t="s">
        <v>620</v>
      </c>
      <c r="C15" s="705" t="s">
        <v>621</v>
      </c>
      <c r="D15" s="700">
        <v>600</v>
      </c>
      <c r="E15" s="702">
        <v>60016</v>
      </c>
      <c r="F15" s="614" t="s">
        <v>664</v>
      </c>
      <c r="G15" s="598" t="s">
        <v>655</v>
      </c>
      <c r="H15" s="697" t="s">
        <v>639</v>
      </c>
      <c r="I15" s="571">
        <f t="shared" si="0"/>
        <v>884790</v>
      </c>
      <c r="J15" s="616">
        <v>84790</v>
      </c>
      <c r="K15" s="573">
        <v>0</v>
      </c>
      <c r="L15" s="573">
        <v>800000</v>
      </c>
      <c r="M15" s="573">
        <v>0</v>
      </c>
      <c r="N15" s="574">
        <v>0</v>
      </c>
    </row>
    <row r="16" spans="1:14" ht="20.25" thickBot="1">
      <c r="A16" s="545" t="s">
        <v>665</v>
      </c>
      <c r="B16" s="715"/>
      <c r="C16" s="715"/>
      <c r="D16" s="706"/>
      <c r="E16" s="703"/>
      <c r="F16" s="617" t="s">
        <v>666</v>
      </c>
      <c r="G16" s="598" t="s">
        <v>667</v>
      </c>
      <c r="H16" s="698"/>
      <c r="I16" s="571">
        <f t="shared" si="0"/>
        <v>930000</v>
      </c>
      <c r="J16" s="572">
        <v>0</v>
      </c>
      <c r="K16" s="573">
        <v>80000</v>
      </c>
      <c r="L16" s="573">
        <v>300000</v>
      </c>
      <c r="M16" s="573">
        <v>550000</v>
      </c>
      <c r="N16" s="574">
        <v>0</v>
      </c>
    </row>
    <row r="17" spans="1:14" ht="30" thickBot="1">
      <c r="A17" s="545" t="s">
        <v>668</v>
      </c>
      <c r="B17" s="715"/>
      <c r="C17" s="715"/>
      <c r="D17" s="706"/>
      <c r="E17" s="703"/>
      <c r="F17" s="618" t="s">
        <v>669</v>
      </c>
      <c r="G17" s="597" t="s">
        <v>647</v>
      </c>
      <c r="H17" s="698"/>
      <c r="I17" s="571">
        <f t="shared" si="0"/>
        <v>250000</v>
      </c>
      <c r="J17" s="572">
        <v>0</v>
      </c>
      <c r="K17" s="573">
        <v>50000</v>
      </c>
      <c r="L17" s="573">
        <v>200000</v>
      </c>
      <c r="M17" s="573">
        <v>0</v>
      </c>
      <c r="N17" s="574">
        <v>0</v>
      </c>
    </row>
    <row r="18" spans="1:14" ht="20.25" thickBot="1">
      <c r="A18" s="545" t="s">
        <v>670</v>
      </c>
      <c r="B18" s="715"/>
      <c r="C18" s="715"/>
      <c r="D18" s="706"/>
      <c r="E18" s="703"/>
      <c r="F18" s="617" t="s">
        <v>671</v>
      </c>
      <c r="G18" s="598" t="s">
        <v>667</v>
      </c>
      <c r="H18" s="698"/>
      <c r="I18" s="571">
        <f t="shared" si="0"/>
        <v>1000000</v>
      </c>
      <c r="J18" s="572">
        <v>0</v>
      </c>
      <c r="K18" s="573">
        <v>90000</v>
      </c>
      <c r="L18" s="573">
        <v>310000</v>
      </c>
      <c r="M18" s="573">
        <v>600000</v>
      </c>
      <c r="N18" s="574">
        <v>0</v>
      </c>
    </row>
    <row r="19" spans="1:14" ht="20.25" thickBot="1">
      <c r="A19" s="545" t="s">
        <v>672</v>
      </c>
      <c r="B19" s="715"/>
      <c r="C19" s="715"/>
      <c r="D19" s="706"/>
      <c r="E19" s="703"/>
      <c r="F19" s="617" t="s">
        <v>673</v>
      </c>
      <c r="G19" s="598" t="s">
        <v>635</v>
      </c>
      <c r="H19" s="698"/>
      <c r="I19" s="571">
        <f t="shared" si="0"/>
        <v>520000</v>
      </c>
      <c r="J19" s="572">
        <v>20000</v>
      </c>
      <c r="K19" s="573">
        <v>0</v>
      </c>
      <c r="L19" s="573">
        <v>500000</v>
      </c>
      <c r="M19" s="573">
        <v>0</v>
      </c>
      <c r="N19" s="574">
        <v>0</v>
      </c>
    </row>
    <row r="20" spans="1:14" ht="59.25" thickBot="1">
      <c r="A20" s="481" t="s">
        <v>674</v>
      </c>
      <c r="B20" s="714"/>
      <c r="C20" s="714"/>
      <c r="D20" s="701"/>
      <c r="E20" s="704"/>
      <c r="F20" s="620" t="s">
        <v>675</v>
      </c>
      <c r="G20" s="541" t="s">
        <v>676</v>
      </c>
      <c r="H20" s="699"/>
      <c r="I20" s="577">
        <f t="shared" si="0"/>
        <v>5805972</v>
      </c>
      <c r="J20" s="578">
        <v>233330</v>
      </c>
      <c r="K20" s="579">
        <v>647072</v>
      </c>
      <c r="L20" s="579">
        <v>1500000</v>
      </c>
      <c r="M20" s="579">
        <v>3425570</v>
      </c>
      <c r="N20" s="580">
        <v>0</v>
      </c>
    </row>
    <row r="21" spans="1:14" ht="49.5" thickBot="1">
      <c r="A21" s="665" t="s">
        <v>677</v>
      </c>
      <c r="B21" s="587" t="s">
        <v>678</v>
      </c>
      <c r="C21" s="587" t="s">
        <v>679</v>
      </c>
      <c r="D21" s="622">
        <v>630</v>
      </c>
      <c r="E21" s="622">
        <v>63003</v>
      </c>
      <c r="F21" s="666" t="s">
        <v>0</v>
      </c>
      <c r="G21" s="664" t="s">
        <v>1</v>
      </c>
      <c r="H21" s="664" t="s">
        <v>2</v>
      </c>
      <c r="I21" s="667">
        <f t="shared" si="0"/>
        <v>162200</v>
      </c>
      <c r="J21" s="591">
        <v>38000</v>
      </c>
      <c r="K21" s="592">
        <v>80000</v>
      </c>
      <c r="L21" s="592">
        <v>44200</v>
      </c>
      <c r="M21" s="592">
        <v>0</v>
      </c>
      <c r="N21" s="593">
        <v>0</v>
      </c>
    </row>
    <row r="22" spans="1:14" ht="20.25" customHeight="1" thickBot="1">
      <c r="A22" s="545" t="s">
        <v>3</v>
      </c>
      <c r="B22" s="712" t="s">
        <v>4</v>
      </c>
      <c r="C22" s="712" t="s">
        <v>5</v>
      </c>
      <c r="D22" s="694">
        <v>900</v>
      </c>
      <c r="E22" s="694">
        <v>90095</v>
      </c>
      <c r="F22" s="621" t="s">
        <v>6</v>
      </c>
      <c r="G22" s="609" t="s">
        <v>7</v>
      </c>
      <c r="H22" s="608" t="s">
        <v>639</v>
      </c>
      <c r="I22" s="583">
        <f t="shared" si="0"/>
        <v>6054656</v>
      </c>
      <c r="J22" s="584">
        <v>447260</v>
      </c>
      <c r="K22" s="585">
        <v>1507396</v>
      </c>
      <c r="L22" s="585">
        <v>2500000</v>
      </c>
      <c r="M22" s="585">
        <v>1600000</v>
      </c>
      <c r="N22" s="586">
        <v>0</v>
      </c>
    </row>
    <row r="23" spans="1:14" ht="30" thickBot="1">
      <c r="A23" s="545" t="s">
        <v>8</v>
      </c>
      <c r="B23" s="715"/>
      <c r="C23" s="715"/>
      <c r="D23" s="695"/>
      <c r="E23" s="695"/>
      <c r="F23" s="596" t="s">
        <v>9</v>
      </c>
      <c r="G23" s="598" t="s">
        <v>10</v>
      </c>
      <c r="H23" s="598" t="s">
        <v>11</v>
      </c>
      <c r="I23" s="571">
        <f t="shared" si="0"/>
        <v>2100000</v>
      </c>
      <c r="J23" s="572">
        <v>0</v>
      </c>
      <c r="K23" s="573">
        <v>0</v>
      </c>
      <c r="L23" s="573">
        <v>1100000</v>
      </c>
      <c r="M23" s="573">
        <v>1000000</v>
      </c>
      <c r="N23" s="574">
        <v>0</v>
      </c>
    </row>
    <row r="24" spans="1:14" ht="13.5" thickBot="1">
      <c r="A24" s="545" t="s">
        <v>12</v>
      </c>
      <c r="B24" s="715"/>
      <c r="C24" s="715"/>
      <c r="D24" s="695"/>
      <c r="E24" s="695"/>
      <c r="F24" s="596" t="s">
        <v>13</v>
      </c>
      <c r="G24" s="557" t="s">
        <v>638</v>
      </c>
      <c r="H24" s="700" t="s">
        <v>639</v>
      </c>
      <c r="I24" s="623">
        <f t="shared" si="0"/>
        <v>1580000</v>
      </c>
      <c r="J24" s="624">
        <v>0</v>
      </c>
      <c r="K24" s="625">
        <v>80000</v>
      </c>
      <c r="L24" s="625">
        <v>750000</v>
      </c>
      <c r="M24" s="625">
        <v>750000</v>
      </c>
      <c r="N24" s="626">
        <v>0</v>
      </c>
    </row>
    <row r="25" spans="1:14" ht="20.25" thickBot="1">
      <c r="A25" s="545" t="s">
        <v>14</v>
      </c>
      <c r="B25" s="715"/>
      <c r="C25" s="715"/>
      <c r="D25" s="696"/>
      <c r="E25" s="696"/>
      <c r="F25" s="575" t="s">
        <v>15</v>
      </c>
      <c r="G25" s="627" t="s">
        <v>638</v>
      </c>
      <c r="H25" s="701"/>
      <c r="I25" s="577">
        <f t="shared" si="0"/>
        <v>268700</v>
      </c>
      <c r="J25" s="578">
        <v>14000</v>
      </c>
      <c r="K25" s="579">
        <v>54700</v>
      </c>
      <c r="L25" s="579">
        <v>100000</v>
      </c>
      <c r="M25" s="579">
        <v>100000</v>
      </c>
      <c r="N25" s="580">
        <v>0</v>
      </c>
    </row>
    <row r="26" spans="1:14" ht="39.75" thickBot="1">
      <c r="A26" s="545" t="s">
        <v>16</v>
      </c>
      <c r="B26" s="714"/>
      <c r="C26" s="714"/>
      <c r="D26" s="564">
        <v>921</v>
      </c>
      <c r="E26" s="564">
        <v>92109</v>
      </c>
      <c r="F26" s="628" t="s">
        <v>17</v>
      </c>
      <c r="G26" s="598" t="s">
        <v>1</v>
      </c>
      <c r="H26" s="598" t="s">
        <v>18</v>
      </c>
      <c r="I26" s="590">
        <f>SUM(J26:N26)</f>
        <v>644000</v>
      </c>
      <c r="J26" s="572">
        <v>14000</v>
      </c>
      <c r="K26" s="573">
        <v>630000</v>
      </c>
      <c r="L26" s="573">
        <v>0</v>
      </c>
      <c r="M26" s="573">
        <v>0</v>
      </c>
      <c r="N26" s="574">
        <v>0</v>
      </c>
    </row>
    <row r="27" spans="1:14" ht="33.75" customHeight="1" thickBot="1">
      <c r="A27" s="545" t="s">
        <v>19</v>
      </c>
      <c r="B27" s="712" t="s">
        <v>20</v>
      </c>
      <c r="C27" s="712" t="s">
        <v>679</v>
      </c>
      <c r="D27" s="694">
        <v>926</v>
      </c>
      <c r="E27" s="694">
        <v>92601</v>
      </c>
      <c r="F27" s="669" t="s">
        <v>21</v>
      </c>
      <c r="G27" s="609" t="s">
        <v>22</v>
      </c>
      <c r="H27" s="609" t="s">
        <v>23</v>
      </c>
      <c r="I27" s="629">
        <f t="shared" si="0"/>
        <v>1536000</v>
      </c>
      <c r="J27" s="630">
        <v>889274</v>
      </c>
      <c r="K27" s="585">
        <v>646726</v>
      </c>
      <c r="L27" s="585">
        <v>0</v>
      </c>
      <c r="M27" s="585">
        <v>0</v>
      </c>
      <c r="N27" s="586">
        <v>0</v>
      </c>
    </row>
    <row r="28" spans="1:14" ht="33.75" customHeight="1" thickBot="1">
      <c r="A28" s="545" t="s">
        <v>24</v>
      </c>
      <c r="B28" s="715"/>
      <c r="C28" s="715"/>
      <c r="D28" s="695"/>
      <c r="E28" s="695"/>
      <c r="F28" s="569" t="s">
        <v>25</v>
      </c>
      <c r="G28" s="631" t="s">
        <v>10</v>
      </c>
      <c r="H28" s="598" t="s">
        <v>26</v>
      </c>
      <c r="I28" s="571">
        <f>SUM(J28:N28)</f>
        <v>1520000</v>
      </c>
      <c r="J28" s="572">
        <v>0</v>
      </c>
      <c r="K28" s="612">
        <v>0</v>
      </c>
      <c r="L28" s="612">
        <v>520000</v>
      </c>
      <c r="M28" s="612">
        <v>1000000</v>
      </c>
      <c r="N28" s="632">
        <v>0</v>
      </c>
    </row>
    <row r="29" spans="1:14" ht="30" thickBot="1">
      <c r="A29" s="545" t="s">
        <v>27</v>
      </c>
      <c r="B29" s="715"/>
      <c r="C29" s="715"/>
      <c r="D29" s="695"/>
      <c r="E29" s="695"/>
      <c r="F29" s="618" t="s">
        <v>28</v>
      </c>
      <c r="G29" s="615" t="s">
        <v>647</v>
      </c>
      <c r="H29" s="557" t="s">
        <v>639</v>
      </c>
      <c r="I29" s="623">
        <f t="shared" si="0"/>
        <v>725610</v>
      </c>
      <c r="J29" s="624">
        <v>0</v>
      </c>
      <c r="K29" s="633">
        <v>25610</v>
      </c>
      <c r="L29" s="633">
        <v>700000</v>
      </c>
      <c r="M29" s="633">
        <v>0</v>
      </c>
      <c r="N29" s="634">
        <v>0</v>
      </c>
    </row>
    <row r="30" spans="1:14" ht="30" thickBot="1">
      <c r="A30" s="545" t="s">
        <v>29</v>
      </c>
      <c r="B30" s="715"/>
      <c r="C30" s="715"/>
      <c r="D30" s="695"/>
      <c r="E30" s="695"/>
      <c r="F30" s="569" t="s">
        <v>30</v>
      </c>
      <c r="G30" s="615" t="s">
        <v>647</v>
      </c>
      <c r="H30" s="635" t="s">
        <v>31</v>
      </c>
      <c r="I30" s="623">
        <f t="shared" si="0"/>
        <v>1045610</v>
      </c>
      <c r="J30" s="624">
        <v>0</v>
      </c>
      <c r="K30" s="633">
        <v>45610</v>
      </c>
      <c r="L30" s="633">
        <v>1000000</v>
      </c>
      <c r="M30" s="633">
        <v>0</v>
      </c>
      <c r="N30" s="634">
        <v>0</v>
      </c>
    </row>
    <row r="31" spans="1:14" ht="30" thickBot="1">
      <c r="A31" s="481" t="s">
        <v>32</v>
      </c>
      <c r="B31" s="714"/>
      <c r="C31" s="714"/>
      <c r="D31" s="696"/>
      <c r="E31" s="696"/>
      <c r="F31" s="636" t="s">
        <v>33</v>
      </c>
      <c r="G31" s="541" t="s">
        <v>34</v>
      </c>
      <c r="H31" s="541" t="s">
        <v>35</v>
      </c>
      <c r="I31" s="577">
        <v>14212500</v>
      </c>
      <c r="J31" s="578">
        <v>152500</v>
      </c>
      <c r="K31" s="637">
        <v>0</v>
      </c>
      <c r="L31" s="637">
        <v>0</v>
      </c>
      <c r="M31" s="637">
        <v>60000</v>
      </c>
      <c r="N31" s="638">
        <v>3000000</v>
      </c>
    </row>
    <row r="32" spans="1:14" ht="69" thickBot="1">
      <c r="A32" s="545" t="s">
        <v>36</v>
      </c>
      <c r="B32" s="712" t="s">
        <v>37</v>
      </c>
      <c r="C32" s="712" t="s">
        <v>38</v>
      </c>
      <c r="D32" s="559">
        <v>801</v>
      </c>
      <c r="E32" s="559">
        <v>80101</v>
      </c>
      <c r="F32" s="621" t="s">
        <v>39</v>
      </c>
      <c r="G32" s="608" t="s">
        <v>40</v>
      </c>
      <c r="H32" s="609" t="s">
        <v>41</v>
      </c>
      <c r="I32" s="583">
        <f aca="true" t="shared" si="1" ref="I32:I38">SUM(J32:N32)</f>
        <v>939176</v>
      </c>
      <c r="J32" s="584">
        <v>347376</v>
      </c>
      <c r="K32" s="585">
        <v>591800</v>
      </c>
      <c r="L32" s="585">
        <v>0</v>
      </c>
      <c r="M32" s="585">
        <v>0</v>
      </c>
      <c r="N32" s="586">
        <v>0</v>
      </c>
    </row>
    <row r="33" spans="1:14" ht="66" customHeight="1" thickBot="1">
      <c r="A33" s="481" t="s">
        <v>42</v>
      </c>
      <c r="B33" s="713"/>
      <c r="C33" s="714"/>
      <c r="D33" s="639">
        <v>900</v>
      </c>
      <c r="E33" s="639">
        <v>90095</v>
      </c>
      <c r="F33" s="636" t="s">
        <v>43</v>
      </c>
      <c r="G33" s="541" t="s">
        <v>643</v>
      </c>
      <c r="H33" s="541" t="s">
        <v>44</v>
      </c>
      <c r="I33" s="577">
        <f t="shared" si="1"/>
        <v>344738</v>
      </c>
      <c r="J33" s="578">
        <v>45000</v>
      </c>
      <c r="K33" s="579">
        <v>0</v>
      </c>
      <c r="L33" s="579">
        <v>299738</v>
      </c>
      <c r="M33" s="579">
        <v>0</v>
      </c>
      <c r="N33" s="580">
        <v>0</v>
      </c>
    </row>
    <row r="34" spans="1:14" ht="98.25" thickBot="1">
      <c r="A34" s="545" t="s">
        <v>45</v>
      </c>
      <c r="B34" s="712" t="s">
        <v>46</v>
      </c>
      <c r="C34" s="712" t="s">
        <v>47</v>
      </c>
      <c r="D34" s="606">
        <v>600</v>
      </c>
      <c r="E34" s="606">
        <v>60053</v>
      </c>
      <c r="F34" s="621" t="s">
        <v>48</v>
      </c>
      <c r="G34" s="609" t="s">
        <v>638</v>
      </c>
      <c r="H34" s="609" t="s">
        <v>49</v>
      </c>
      <c r="I34" s="583">
        <f t="shared" si="1"/>
        <v>510144.61000000004</v>
      </c>
      <c r="J34" s="640">
        <v>104416</v>
      </c>
      <c r="K34" s="585">
        <v>35266.66</v>
      </c>
      <c r="L34" s="585">
        <v>307007.5</v>
      </c>
      <c r="M34" s="585">
        <v>63454.45</v>
      </c>
      <c r="N34" s="586">
        <v>0</v>
      </c>
    </row>
    <row r="35" spans="1:14" ht="59.25" thickBot="1">
      <c r="A35" s="545" t="s">
        <v>50</v>
      </c>
      <c r="B35" s="714"/>
      <c r="C35" s="714"/>
      <c r="D35" s="619">
        <v>750</v>
      </c>
      <c r="E35" s="619">
        <v>75095</v>
      </c>
      <c r="F35" s="636" t="s">
        <v>51</v>
      </c>
      <c r="G35" s="560" t="s">
        <v>638</v>
      </c>
      <c r="H35" s="541" t="s">
        <v>52</v>
      </c>
      <c r="I35" s="577">
        <f t="shared" si="1"/>
        <v>169915.12</v>
      </c>
      <c r="J35" s="578">
        <v>3698.65</v>
      </c>
      <c r="K35" s="579">
        <v>43178.35</v>
      </c>
      <c r="L35" s="579">
        <v>106314.32</v>
      </c>
      <c r="M35" s="579">
        <v>16723.8</v>
      </c>
      <c r="N35" s="580">
        <v>0</v>
      </c>
    </row>
    <row r="36" spans="1:14" ht="80.25" customHeight="1" thickBot="1">
      <c r="A36" s="545" t="s">
        <v>53</v>
      </c>
      <c r="B36" s="599" t="s">
        <v>54</v>
      </c>
      <c r="C36" s="599" t="s">
        <v>47</v>
      </c>
      <c r="D36" s="619">
        <v>750</v>
      </c>
      <c r="E36" s="619">
        <v>75023</v>
      </c>
      <c r="F36" s="641" t="s">
        <v>566</v>
      </c>
      <c r="G36" s="595" t="s">
        <v>1</v>
      </c>
      <c r="H36" s="558" t="s">
        <v>639</v>
      </c>
      <c r="I36" s="577">
        <f t="shared" si="1"/>
        <v>270327.3</v>
      </c>
      <c r="J36" s="642">
        <v>202147.6</v>
      </c>
      <c r="K36" s="643">
        <v>68179.7</v>
      </c>
      <c r="L36" s="643">
        <v>0</v>
      </c>
      <c r="M36" s="643">
        <v>0</v>
      </c>
      <c r="N36" s="644">
        <v>0</v>
      </c>
    </row>
    <row r="37" spans="1:14" ht="57" thickBot="1">
      <c r="A37" s="545" t="s">
        <v>55</v>
      </c>
      <c r="B37" s="645" t="s">
        <v>56</v>
      </c>
      <c r="C37" s="645" t="s">
        <v>57</v>
      </c>
      <c r="D37" s="646">
        <v>900</v>
      </c>
      <c r="E37" s="646">
        <v>90095</v>
      </c>
      <c r="F37" s="628" t="s">
        <v>58</v>
      </c>
      <c r="G37" s="647" t="s">
        <v>1</v>
      </c>
      <c r="H37" s="647" t="s">
        <v>639</v>
      </c>
      <c r="I37" s="648">
        <f t="shared" si="1"/>
        <v>1856500</v>
      </c>
      <c r="J37" s="649">
        <v>0</v>
      </c>
      <c r="K37" s="650">
        <v>1856500</v>
      </c>
      <c r="L37" s="650">
        <v>0</v>
      </c>
      <c r="M37" s="650"/>
      <c r="N37" s="651">
        <v>0</v>
      </c>
    </row>
    <row r="38" spans="1:14" ht="57" thickBot="1">
      <c r="A38" s="481" t="s">
        <v>59</v>
      </c>
      <c r="B38" s="652" t="s">
        <v>60</v>
      </c>
      <c r="C38" s="645" t="s">
        <v>61</v>
      </c>
      <c r="D38" s="646">
        <v>754</v>
      </c>
      <c r="E38" s="646">
        <v>75495</v>
      </c>
      <c r="F38" s="628" t="s">
        <v>62</v>
      </c>
      <c r="G38" s="653" t="s">
        <v>63</v>
      </c>
      <c r="H38" s="653" t="s">
        <v>639</v>
      </c>
      <c r="I38" s="648">
        <f t="shared" si="1"/>
        <v>285000</v>
      </c>
      <c r="J38" s="649">
        <v>35000</v>
      </c>
      <c r="K38" s="650">
        <v>50000</v>
      </c>
      <c r="L38" s="650">
        <v>200000</v>
      </c>
      <c r="M38" s="650">
        <v>0</v>
      </c>
      <c r="N38" s="651">
        <v>0</v>
      </c>
    </row>
    <row r="39" spans="1:14" ht="13.5" thickBot="1">
      <c r="A39" s="548"/>
      <c r="B39" s="548"/>
      <c r="C39" s="548"/>
      <c r="D39" s="654"/>
      <c r="E39" s="654"/>
      <c r="F39" s="655" t="s">
        <v>624</v>
      </c>
      <c r="G39" s="656"/>
      <c r="H39" s="656"/>
      <c r="I39" s="657">
        <f aca="true" t="shared" si="2" ref="I39:N39">SUM(I6:I38)</f>
        <v>63013268.779999994</v>
      </c>
      <c r="J39" s="658">
        <f t="shared" si="2"/>
        <v>3633134</v>
      </c>
      <c r="K39" s="659">
        <f t="shared" si="2"/>
        <v>7378640.71</v>
      </c>
      <c r="L39" s="659">
        <f t="shared" si="2"/>
        <v>13332089.82</v>
      </c>
      <c r="M39" s="660">
        <f t="shared" si="2"/>
        <v>16560124.25</v>
      </c>
      <c r="N39" s="659">
        <f t="shared" si="2"/>
        <v>6321070</v>
      </c>
    </row>
    <row r="40" spans="4:14" ht="12.75">
      <c r="D40" s="553"/>
      <c r="E40" s="553"/>
      <c r="G40" s="554"/>
      <c r="H40" s="554"/>
      <c r="I40" s="555"/>
      <c r="J40" s="556"/>
      <c r="K40" s="554"/>
      <c r="L40" s="554"/>
      <c r="M40" s="554"/>
      <c r="N40" s="554"/>
    </row>
    <row r="41" spans="1:14" ht="12.75">
      <c r="A41" s="661"/>
      <c r="D41" s="553"/>
      <c r="E41" s="553"/>
      <c r="G41" s="554"/>
      <c r="H41" s="662"/>
      <c r="I41" s="555"/>
      <c r="J41" s="556"/>
      <c r="K41" s="554"/>
      <c r="L41" s="554"/>
      <c r="M41" s="554"/>
      <c r="N41" s="554"/>
    </row>
    <row r="43" ht="12.75">
      <c r="B43" s="663"/>
    </row>
    <row r="44" ht="12.75">
      <c r="B44" s="552"/>
    </row>
  </sheetData>
  <mergeCells count="47">
    <mergeCell ref="A2:N2"/>
    <mergeCell ref="B13:B14"/>
    <mergeCell ref="C13:C14"/>
    <mergeCell ref="D13:D14"/>
    <mergeCell ref="J3:J4"/>
    <mergeCell ref="K3:N3"/>
    <mergeCell ref="B6:B7"/>
    <mergeCell ref="C6:C7"/>
    <mergeCell ref="D6:D7"/>
    <mergeCell ref="E6:E7"/>
    <mergeCell ref="K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E13:E14"/>
    <mergeCell ref="B8:B10"/>
    <mergeCell ref="C8:C10"/>
    <mergeCell ref="D8:D10"/>
    <mergeCell ref="E8:E10"/>
    <mergeCell ref="B11:B12"/>
    <mergeCell ref="C11:C12"/>
    <mergeCell ref="D11:D12"/>
    <mergeCell ref="E11:E12"/>
    <mergeCell ref="H15:H20"/>
    <mergeCell ref="B22:B26"/>
    <mergeCell ref="C22:C26"/>
    <mergeCell ref="D22:D25"/>
    <mergeCell ref="E22:E25"/>
    <mergeCell ref="H24:H25"/>
    <mergeCell ref="E15:E20"/>
    <mergeCell ref="B15:B20"/>
    <mergeCell ref="C15:C20"/>
    <mergeCell ref="D15:D20"/>
    <mergeCell ref="B27:B31"/>
    <mergeCell ref="C27:C31"/>
    <mergeCell ref="D27:D31"/>
    <mergeCell ref="E27:E31"/>
    <mergeCell ref="B32:B33"/>
    <mergeCell ref="C32:C33"/>
    <mergeCell ref="B34:B35"/>
    <mergeCell ref="C34:C35"/>
  </mergeCells>
  <printOptions/>
  <pageMargins left="0.4724409448818898" right="0.5118110236220472" top="0.5118110236220472" bottom="0.3937007874015748" header="0.5118110236220472" footer="0.1968503937007874"/>
  <pageSetup horizontalDpi="600" verticalDpi="600" orientation="landscape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machulika</cp:lastModifiedBy>
  <cp:lastPrinted>2009-12-29T11:02:52Z</cp:lastPrinted>
  <dcterms:created xsi:type="dcterms:W3CDTF">2006-07-25T09:38:36Z</dcterms:created>
  <dcterms:modified xsi:type="dcterms:W3CDTF">2010-10-20T10:13:53Z</dcterms:modified>
  <cp:category/>
  <cp:version/>
  <cp:contentType/>
  <cp:contentStatus/>
</cp:coreProperties>
</file>